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webp" ContentType="image/webp"/>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Win10 Pro x64\Documents\Frank\Privates\Selbstständigkeit_ab_2018\3_Partnerinnen\Stiftung_trias\2024_Wohnprojekteportal_Finanzen\Finanzpläne\Trias\Final\"/>
    </mc:Choice>
  </mc:AlternateContent>
  <xr:revisionPtr revIDLastSave="0" documentId="13_ncr:1_{3D8E407F-972F-41A9-A02B-6DC7C8E93CE9}" xr6:coauthVersionLast="47" xr6:coauthVersionMax="47" xr10:uidLastSave="{00000000-0000-0000-0000-000000000000}"/>
  <workbookProtection workbookAlgorithmName="SHA-512" workbookHashValue="xvz2A9XO04WkcGqPzPq9Jow9NF66osbfkR+w1QSnpbFnMW2VGnOUYdvWSP/y1HzXu2WkheURFrtUOPWpA+ir9g==" workbookSaltValue="JCQD/kFjwvvtYXm/nf+q2A==" workbookSpinCount="100000" lockStructure="1"/>
  <bookViews>
    <workbookView xWindow="-120" yWindow="-120" windowWidth="29040" windowHeight="15990" tabRatio="815" activeTab="1" xr2:uid="{A36BB1FE-F1A9-4D60-8C91-C033A9DB2D9E}"/>
  </bookViews>
  <sheets>
    <sheet name="Admin" sheetId="3" r:id="rId1"/>
    <sheet name="Einführung" sheetId="5" r:id="rId2"/>
    <sheet name="Erläuterungen" sheetId="13" r:id="rId3"/>
    <sheet name="Freiblatt" sheetId="16" r:id="rId4"/>
    <sheet name="AHK" sheetId="8" r:id="rId5"/>
    <sheet name="Gebäude 1" sheetId="6" r:id="rId6"/>
    <sheet name="Gebäude 2" sheetId="14" r:id="rId7"/>
    <sheet name="Kapital &amp; Finanzierung" sheetId="10" r:id="rId8"/>
    <sheet name="Finanzplan" sheetId="4" r:id="rId9"/>
  </sheets>
  <definedNames>
    <definedName name="_xlnm.Print_Area" localSheetId="4">AHK!$A$1:$J$126</definedName>
    <definedName name="_xlnm.Print_Area" localSheetId="2">Erläuterungen!$A$1:$D$71</definedName>
    <definedName name="eG">AHK!$E$7</definedName>
    <definedName name="Erbbaurecht___Szenario_1">AHK!$E$7</definedName>
    <definedName name="Frage">AHK!$E$7</definedName>
    <definedName name="Handelt_es_sich_um_ein__geplantes__Mietshäuser_Syndikatsprojekt?">Admin!$B$8:$B$9</definedName>
    <definedName name="inflation">#REF!</definedName>
    <definedName name="Jahr_des_Bezugs" localSheetId="6">'Gebäude 2'!$H$8</definedName>
    <definedName name="Jahr_des_Bezugs">'Gebäude 1'!$H$8</definedName>
    <definedName name="Nein">AHK!$E$29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4" l="1"/>
  <c r="F72" i="4"/>
  <c r="F66" i="4"/>
  <c r="G66" i="4"/>
  <c r="L21" i="3"/>
  <c r="M21" i="3"/>
  <c r="N21" i="3"/>
  <c r="O21" i="3"/>
  <c r="P21" i="3"/>
  <c r="Q21" i="3"/>
  <c r="R21" i="3"/>
  <c r="S21" i="3"/>
  <c r="T21" i="3"/>
  <c r="U21" i="3"/>
  <c r="V21" i="3"/>
  <c r="W21" i="3"/>
  <c r="X21" i="3"/>
  <c r="Y21" i="3"/>
  <c r="Z21" i="3"/>
  <c r="AA21" i="3"/>
  <c r="AB21" i="3"/>
  <c r="AC21" i="3"/>
  <c r="AD21" i="3"/>
  <c r="AE21" i="3"/>
  <c r="AF21" i="3"/>
  <c r="AG21" i="3"/>
  <c r="AH21" i="3"/>
  <c r="AI21" i="3"/>
  <c r="AJ21" i="3"/>
  <c r="AK21" i="3"/>
  <c r="AL21" i="3"/>
  <c r="AM21" i="3"/>
  <c r="AN21" i="3"/>
  <c r="K21" i="3"/>
  <c r="K14" i="3"/>
  <c r="E124" i="14"/>
  <c r="E123" i="14"/>
  <c r="E122" i="14"/>
  <c r="E117" i="14"/>
  <c r="E112" i="14"/>
  <c r="AN105" i="14"/>
  <c r="AM105" i="14"/>
  <c r="AL105" i="14"/>
  <c r="AK105" i="14"/>
  <c r="AJ105" i="14"/>
  <c r="AI105" i="14"/>
  <c r="AH105" i="14"/>
  <c r="AG105" i="14"/>
  <c r="AF105" i="14"/>
  <c r="AE105" i="14"/>
  <c r="AD105" i="14"/>
  <c r="AC105" i="14"/>
  <c r="AB105" i="14"/>
  <c r="AA105" i="14"/>
  <c r="Z105" i="14"/>
  <c r="Y105" i="14"/>
  <c r="X105" i="14"/>
  <c r="W105" i="14"/>
  <c r="V105" i="14"/>
  <c r="U105" i="14"/>
  <c r="T105" i="14"/>
  <c r="S105" i="14"/>
  <c r="R105" i="14"/>
  <c r="Q105" i="14"/>
  <c r="P105" i="14"/>
  <c r="O105" i="14"/>
  <c r="N105" i="14"/>
  <c r="M105" i="14"/>
  <c r="L105" i="14"/>
  <c r="K105" i="14"/>
  <c r="J105" i="14"/>
  <c r="I105" i="14"/>
  <c r="H105" i="14"/>
  <c r="G105" i="14"/>
  <c r="F105" i="14"/>
  <c r="AN102" i="14"/>
  <c r="AM102" i="14"/>
  <c r="AL102" i="14"/>
  <c r="AK102" i="14"/>
  <c r="AJ102" i="14"/>
  <c r="AI102" i="14"/>
  <c r="AH102" i="14"/>
  <c r="AG102" i="14"/>
  <c r="AF102" i="14"/>
  <c r="AE102" i="14"/>
  <c r="AD102" i="14"/>
  <c r="AC102" i="14"/>
  <c r="AB102" i="14"/>
  <c r="AA102" i="14"/>
  <c r="Z102" i="14"/>
  <c r="Y102" i="14"/>
  <c r="X102" i="14"/>
  <c r="W102" i="14"/>
  <c r="V102" i="14"/>
  <c r="U102" i="14"/>
  <c r="T102" i="14"/>
  <c r="S102" i="14"/>
  <c r="R102" i="14"/>
  <c r="Q102" i="14"/>
  <c r="P102" i="14"/>
  <c r="O102" i="14"/>
  <c r="N102" i="14"/>
  <c r="M102" i="14"/>
  <c r="L102" i="14"/>
  <c r="K102" i="14"/>
  <c r="J102" i="14"/>
  <c r="I102" i="14"/>
  <c r="H102" i="14"/>
  <c r="G102" i="14"/>
  <c r="F102" i="14"/>
  <c r="E99" i="14"/>
  <c r="E98" i="14"/>
  <c r="AN94" i="14"/>
  <c r="AM94" i="14"/>
  <c r="AL94" i="14"/>
  <c r="AK94" i="14"/>
  <c r="AJ94" i="14"/>
  <c r="AI94" i="14"/>
  <c r="AH94" i="14"/>
  <c r="AG94" i="14"/>
  <c r="AF94" i="14"/>
  <c r="AE94" i="14"/>
  <c r="AD94" i="14"/>
  <c r="AC94" i="14"/>
  <c r="AB94" i="14"/>
  <c r="AA94" i="14"/>
  <c r="Z94" i="14"/>
  <c r="Y94" i="14"/>
  <c r="X94" i="14"/>
  <c r="W94" i="14"/>
  <c r="V94" i="14"/>
  <c r="U94" i="14"/>
  <c r="T94" i="14"/>
  <c r="S94" i="14"/>
  <c r="R94" i="14"/>
  <c r="Q94" i="14"/>
  <c r="P94" i="14"/>
  <c r="O94" i="14"/>
  <c r="N94" i="14"/>
  <c r="M94" i="14"/>
  <c r="L94" i="14"/>
  <c r="K94" i="14"/>
  <c r="J94" i="14"/>
  <c r="I94" i="14"/>
  <c r="H94" i="14"/>
  <c r="G94" i="14"/>
  <c r="F94" i="14"/>
  <c r="AN91" i="14"/>
  <c r="AM91" i="14"/>
  <c r="AL91" i="14"/>
  <c r="AK91" i="14"/>
  <c r="AJ91" i="14"/>
  <c r="AI91" i="14"/>
  <c r="AH91" i="14"/>
  <c r="AG91" i="14"/>
  <c r="AF91" i="14"/>
  <c r="AE91" i="14"/>
  <c r="AD91" i="14"/>
  <c r="AC91" i="14"/>
  <c r="AB91" i="14"/>
  <c r="AA91" i="14"/>
  <c r="Z91" i="14"/>
  <c r="Y91" i="14"/>
  <c r="X91" i="14"/>
  <c r="W91" i="14"/>
  <c r="V91" i="14"/>
  <c r="U91" i="14"/>
  <c r="T91" i="14"/>
  <c r="S91" i="14"/>
  <c r="R91" i="14"/>
  <c r="Q91" i="14"/>
  <c r="P91" i="14"/>
  <c r="O91" i="14"/>
  <c r="N91" i="14"/>
  <c r="M91" i="14"/>
  <c r="L91" i="14"/>
  <c r="K91" i="14"/>
  <c r="J91" i="14"/>
  <c r="I91" i="14"/>
  <c r="H91" i="14"/>
  <c r="G91" i="14"/>
  <c r="F91" i="14"/>
  <c r="E88" i="14"/>
  <c r="E87" i="14"/>
  <c r="E86" i="14"/>
  <c r="E85" i="14"/>
  <c r="AN81" i="14"/>
  <c r="AM81" i="14"/>
  <c r="AL81" i="14"/>
  <c r="AK81" i="14"/>
  <c r="AJ81" i="14"/>
  <c r="AI81" i="14"/>
  <c r="AH81" i="14"/>
  <c r="AG81" i="14"/>
  <c r="AF81" i="14"/>
  <c r="AE81" i="14"/>
  <c r="AD81" i="14"/>
  <c r="AC81" i="14"/>
  <c r="AB81" i="14"/>
  <c r="AA81" i="14"/>
  <c r="Z81" i="14"/>
  <c r="Y81" i="14"/>
  <c r="X81" i="14"/>
  <c r="W81" i="14"/>
  <c r="V81" i="14"/>
  <c r="U81" i="14"/>
  <c r="T81" i="14"/>
  <c r="S81" i="14"/>
  <c r="R81" i="14"/>
  <c r="Q81" i="14"/>
  <c r="P81" i="14"/>
  <c r="O81" i="14"/>
  <c r="N81" i="14"/>
  <c r="M81" i="14"/>
  <c r="L81" i="14"/>
  <c r="K81" i="14"/>
  <c r="J81" i="14"/>
  <c r="I81" i="14"/>
  <c r="H81" i="14"/>
  <c r="G81" i="14"/>
  <c r="F81" i="14"/>
  <c r="Q78" i="14"/>
  <c r="P78" i="14"/>
  <c r="O78" i="14"/>
  <c r="N78" i="14"/>
  <c r="M78" i="14"/>
  <c r="L78" i="14"/>
  <c r="K78" i="14"/>
  <c r="J78" i="14"/>
  <c r="I78" i="14"/>
  <c r="H78" i="14"/>
  <c r="G78" i="14"/>
  <c r="F78" i="14"/>
  <c r="E75" i="14"/>
  <c r="E74" i="14"/>
  <c r="E73" i="14"/>
  <c r="E72" i="14"/>
  <c r="J67" i="14"/>
  <c r="AE67" i="14" s="1"/>
  <c r="I67" i="14"/>
  <c r="H67" i="14"/>
  <c r="G67" i="14"/>
  <c r="F67" i="14"/>
  <c r="J66" i="14"/>
  <c r="I66" i="14"/>
  <c r="H66" i="14"/>
  <c r="G66" i="14"/>
  <c r="F66" i="14"/>
  <c r="J60" i="14"/>
  <c r="AM60" i="14" s="1"/>
  <c r="AM61" i="14" s="1"/>
  <c r="I60" i="14"/>
  <c r="I61" i="14" s="1"/>
  <c r="H60" i="14"/>
  <c r="H61" i="14" s="1"/>
  <c r="G60" i="14"/>
  <c r="G61" i="14" s="1"/>
  <c r="F60" i="14"/>
  <c r="F61" i="14" s="1"/>
  <c r="J57" i="14"/>
  <c r="AL57" i="14" s="1"/>
  <c r="AL58" i="14" s="1"/>
  <c r="AL121" i="14" s="1"/>
  <c r="I57" i="14"/>
  <c r="I58" i="14" s="1"/>
  <c r="I121" i="14" s="1"/>
  <c r="H57" i="14"/>
  <c r="H58" i="14" s="1"/>
  <c r="H121" i="14" s="1"/>
  <c r="G57" i="14"/>
  <c r="G58" i="14" s="1"/>
  <c r="G121" i="14" s="1"/>
  <c r="F57" i="14"/>
  <c r="F58" i="14" s="1"/>
  <c r="F121" i="14" s="1"/>
  <c r="J54" i="14"/>
  <c r="AL54" i="14" s="1"/>
  <c r="I54" i="14"/>
  <c r="H54" i="14"/>
  <c r="G54" i="14"/>
  <c r="F54" i="14"/>
  <c r="J53" i="14"/>
  <c r="AL53" i="14" s="1"/>
  <c r="I53" i="14"/>
  <c r="H53" i="14"/>
  <c r="G53" i="14"/>
  <c r="F53" i="14"/>
  <c r="J52" i="14"/>
  <c r="AL52" i="14" s="1"/>
  <c r="I52" i="14"/>
  <c r="H52" i="14"/>
  <c r="G52" i="14"/>
  <c r="F52" i="14"/>
  <c r="J51" i="14"/>
  <c r="AH51" i="14" s="1"/>
  <c r="I51" i="14"/>
  <c r="H51" i="14"/>
  <c r="G51" i="14"/>
  <c r="F51" i="14"/>
  <c r="J48" i="14"/>
  <c r="J75" i="14" s="1"/>
  <c r="M75" i="14" s="1"/>
  <c r="I48" i="14"/>
  <c r="H48" i="14"/>
  <c r="G48" i="14"/>
  <c r="F48" i="14"/>
  <c r="J47" i="14"/>
  <c r="J74" i="14" s="1"/>
  <c r="I47" i="14"/>
  <c r="H47" i="14"/>
  <c r="G47" i="14"/>
  <c r="F47" i="14"/>
  <c r="F74" i="14" s="1"/>
  <c r="J46" i="14"/>
  <c r="AD46" i="14" s="1"/>
  <c r="I46" i="14"/>
  <c r="H46" i="14"/>
  <c r="G46" i="14"/>
  <c r="F46" i="14"/>
  <c r="J45" i="14"/>
  <c r="J72" i="14" s="1"/>
  <c r="I45" i="14"/>
  <c r="H45" i="14"/>
  <c r="G45" i="14"/>
  <c r="F45" i="14"/>
  <c r="F72" i="14" s="1"/>
  <c r="J66" i="6"/>
  <c r="F51" i="6"/>
  <c r="F45" i="6"/>
  <c r="J48" i="6"/>
  <c r="J31" i="4"/>
  <c r="L28" i="3"/>
  <c r="M28" i="3"/>
  <c r="N28" i="3"/>
  <c r="N26" i="4" s="1"/>
  <c r="O28" i="3"/>
  <c r="O25" i="4" s="1"/>
  <c r="P28" i="3"/>
  <c r="P27" i="4" s="1"/>
  <c r="Q28" i="3"/>
  <c r="R28" i="3"/>
  <c r="R26" i="4" s="1"/>
  <c r="S28" i="3"/>
  <c r="S25" i="4" s="1"/>
  <c r="T28" i="3"/>
  <c r="T30" i="4" s="1"/>
  <c r="U28" i="3"/>
  <c r="U26" i="4" s="1"/>
  <c r="V28" i="3"/>
  <c r="V26" i="4" s="1"/>
  <c r="W28" i="3"/>
  <c r="W25" i="4" s="1"/>
  <c r="X28" i="3"/>
  <c r="X27" i="4" s="1"/>
  <c r="Y28" i="3"/>
  <c r="Z28" i="3"/>
  <c r="Z26" i="4" s="1"/>
  <c r="AA28" i="3"/>
  <c r="AA25" i="4" s="1"/>
  <c r="AB28" i="3"/>
  <c r="AB30" i="4" s="1"/>
  <c r="AC28" i="3"/>
  <c r="AD28" i="3"/>
  <c r="AD26" i="4" s="1"/>
  <c r="AE28" i="3"/>
  <c r="AE25" i="4" s="1"/>
  <c r="AF28" i="3"/>
  <c r="AF27" i="4" s="1"/>
  <c r="AG28" i="3"/>
  <c r="AH28" i="3"/>
  <c r="AH26" i="4" s="1"/>
  <c r="AI28" i="3"/>
  <c r="AI25" i="4" s="1"/>
  <c r="AJ28" i="3"/>
  <c r="AJ30" i="4" s="1"/>
  <c r="AK28" i="3"/>
  <c r="AK26" i="4" s="1"/>
  <c r="AL28" i="3"/>
  <c r="AL26" i="4" s="1"/>
  <c r="AM28" i="3"/>
  <c r="AM25" i="4" s="1"/>
  <c r="AN28" i="3"/>
  <c r="AN27" i="4" s="1"/>
  <c r="K28" i="3"/>
  <c r="K28" i="4" s="1"/>
  <c r="G110" i="4"/>
  <c r="H110" i="4"/>
  <c r="I110" i="4"/>
  <c r="J110" i="4"/>
  <c r="G111" i="4"/>
  <c r="H111" i="4"/>
  <c r="I111" i="4"/>
  <c r="J111" i="4"/>
  <c r="G112" i="4"/>
  <c r="H112" i="4"/>
  <c r="I112" i="4"/>
  <c r="J112" i="4"/>
  <c r="F112" i="4"/>
  <c r="F111" i="4"/>
  <c r="F110" i="4"/>
  <c r="G72" i="4"/>
  <c r="H72" i="4"/>
  <c r="I72" i="4"/>
  <c r="J72" i="4"/>
  <c r="H66" i="4"/>
  <c r="I66" i="4"/>
  <c r="J66" i="4"/>
  <c r="G58" i="4"/>
  <c r="H58" i="4"/>
  <c r="I58" i="4"/>
  <c r="J58" i="4"/>
  <c r="F58" i="4"/>
  <c r="G52" i="4"/>
  <c r="H52" i="4"/>
  <c r="I52" i="4"/>
  <c r="J52" i="4"/>
  <c r="F52" i="4"/>
  <c r="F67" i="6"/>
  <c r="F66" i="6"/>
  <c r="G67" i="6"/>
  <c r="H67" i="6"/>
  <c r="I67" i="6"/>
  <c r="J67" i="6"/>
  <c r="G66" i="6"/>
  <c r="H66" i="6"/>
  <c r="I66" i="6"/>
  <c r="Y14" i="3"/>
  <c r="Z14" i="3"/>
  <c r="AA14" i="3"/>
  <c r="AB14" i="3"/>
  <c r="AC14" i="3"/>
  <c r="AD14" i="3"/>
  <c r="AE14" i="3"/>
  <c r="AF14" i="3"/>
  <c r="AG14" i="3"/>
  <c r="AH14" i="3"/>
  <c r="AI14" i="3"/>
  <c r="AJ14" i="3"/>
  <c r="AK14" i="3"/>
  <c r="AL14" i="3"/>
  <c r="AM14" i="3"/>
  <c r="AN14" i="3"/>
  <c r="N14" i="3"/>
  <c r="O14" i="3"/>
  <c r="P14" i="3"/>
  <c r="Q14" i="3"/>
  <c r="R14" i="3"/>
  <c r="S14" i="3"/>
  <c r="T14" i="3"/>
  <c r="U14" i="3"/>
  <c r="V14" i="3"/>
  <c r="W14" i="3"/>
  <c r="X14" i="3"/>
  <c r="L14" i="3"/>
  <c r="M14" i="3"/>
  <c r="G45" i="6"/>
  <c r="G60" i="6"/>
  <c r="F60" i="6"/>
  <c r="H60" i="6"/>
  <c r="I60" i="6"/>
  <c r="J60" i="6"/>
  <c r="G57" i="6"/>
  <c r="H57" i="6"/>
  <c r="I57" i="6"/>
  <c r="J57" i="6"/>
  <c r="F57" i="6"/>
  <c r="G51" i="6"/>
  <c r="H51" i="6"/>
  <c r="I51" i="6"/>
  <c r="J51" i="6"/>
  <c r="G52" i="6"/>
  <c r="H52" i="6"/>
  <c r="I52" i="6"/>
  <c r="J52" i="6"/>
  <c r="G53" i="6"/>
  <c r="H53" i="6"/>
  <c r="I53" i="6"/>
  <c r="J53" i="6"/>
  <c r="G54" i="6"/>
  <c r="H54" i="6"/>
  <c r="I54" i="6"/>
  <c r="J54" i="6"/>
  <c r="F52" i="6"/>
  <c r="F53" i="6"/>
  <c r="F54" i="6"/>
  <c r="F46" i="6"/>
  <c r="G46" i="6"/>
  <c r="H46" i="6"/>
  <c r="I46" i="6"/>
  <c r="J46" i="6"/>
  <c r="F47" i="6"/>
  <c r="G47" i="6"/>
  <c r="H47" i="6"/>
  <c r="I47" i="6"/>
  <c r="J47" i="6"/>
  <c r="F48" i="6"/>
  <c r="G48" i="6"/>
  <c r="H48" i="6"/>
  <c r="I48" i="6"/>
  <c r="H45" i="6"/>
  <c r="I45" i="6"/>
  <c r="J45" i="6"/>
  <c r="K45" i="6" s="1"/>
  <c r="E73" i="6"/>
  <c r="E74" i="6"/>
  <c r="E75" i="6"/>
  <c r="E72" i="6"/>
  <c r="E86" i="6"/>
  <c r="E87" i="6"/>
  <c r="E88" i="6"/>
  <c r="E85" i="6"/>
  <c r="E99" i="6"/>
  <c r="E98" i="6"/>
  <c r="E112" i="6"/>
  <c r="E117" i="6"/>
  <c r="E123" i="6"/>
  <c r="E124" i="6"/>
  <c r="E122" i="6"/>
  <c r="E73" i="8"/>
  <c r="E47" i="8"/>
  <c r="E161" i="10"/>
  <c r="E157" i="10"/>
  <c r="E153" i="10"/>
  <c r="F74" i="4" l="1"/>
  <c r="G74" i="14"/>
  <c r="I72" i="14"/>
  <c r="J98" i="14"/>
  <c r="AD98" i="14" s="1"/>
  <c r="R74" i="14"/>
  <c r="O52" i="14"/>
  <c r="AE52" i="14"/>
  <c r="L60" i="14"/>
  <c r="L61" i="14" s="1"/>
  <c r="S60" i="14"/>
  <c r="S61" i="14" s="1"/>
  <c r="AC60" i="14"/>
  <c r="AC61" i="14" s="1"/>
  <c r="AI57" i="14"/>
  <c r="AI58" i="14" s="1"/>
  <c r="AI121" i="14" s="1"/>
  <c r="P67" i="14"/>
  <c r="N72" i="14"/>
  <c r="H74" i="14"/>
  <c r="AN60" i="14"/>
  <c r="AN61" i="14" s="1"/>
  <c r="AI67" i="14"/>
  <c r="H73" i="14"/>
  <c r="F68" i="14"/>
  <c r="T75" i="14"/>
  <c r="O48" i="14"/>
  <c r="U60" i="14"/>
  <c r="U61" i="14" s="1"/>
  <c r="Y67" i="14"/>
  <c r="W48" i="14"/>
  <c r="G73" i="14"/>
  <c r="I75" i="14"/>
  <c r="AE48" i="14"/>
  <c r="S52" i="14"/>
  <c r="M60" i="14"/>
  <c r="M61" i="14" s="1"/>
  <c r="AF60" i="14"/>
  <c r="AF61" i="14" s="1"/>
  <c r="Q74" i="14"/>
  <c r="AJ75" i="14"/>
  <c r="P75" i="14"/>
  <c r="AF75" i="14"/>
  <c r="L75" i="14"/>
  <c r="AB75" i="14"/>
  <c r="Y74" i="14"/>
  <c r="AN75" i="14"/>
  <c r="X75" i="14"/>
  <c r="AG74" i="14"/>
  <c r="AN45" i="14"/>
  <c r="S53" i="14"/>
  <c r="AM53" i="14"/>
  <c r="U72" i="14"/>
  <c r="G49" i="14"/>
  <c r="L45" i="14"/>
  <c r="G55" i="14"/>
  <c r="R51" i="14"/>
  <c r="K53" i="14"/>
  <c r="T53" i="14"/>
  <c r="AE53" i="14"/>
  <c r="K75" i="14"/>
  <c r="AM75" i="14"/>
  <c r="AI75" i="14"/>
  <c r="AE75" i="14"/>
  <c r="AA75" i="14"/>
  <c r="W75" i="14"/>
  <c r="S75" i="14"/>
  <c r="O75" i="14"/>
  <c r="AL74" i="14"/>
  <c r="AD74" i="14"/>
  <c r="V74" i="14"/>
  <c r="N74" i="14"/>
  <c r="AM72" i="14"/>
  <c r="AG72" i="14"/>
  <c r="Y72" i="14"/>
  <c r="R72" i="14"/>
  <c r="AH72" i="14"/>
  <c r="M72" i="14"/>
  <c r="H49" i="14"/>
  <c r="M45" i="14"/>
  <c r="L53" i="14"/>
  <c r="W53" i="14"/>
  <c r="AI53" i="14"/>
  <c r="P60" i="14"/>
  <c r="P61" i="14" s="1"/>
  <c r="X60" i="14"/>
  <c r="X61" i="14" s="1"/>
  <c r="AG60" i="14"/>
  <c r="AG61" i="14" s="1"/>
  <c r="K74" i="14"/>
  <c r="AL75" i="14"/>
  <c r="AH75" i="14"/>
  <c r="AD75" i="14"/>
  <c r="Z75" i="14"/>
  <c r="V75" i="14"/>
  <c r="R75" i="14"/>
  <c r="N75" i="14"/>
  <c r="AK74" i="14"/>
  <c r="AC74" i="14"/>
  <c r="U74" i="14"/>
  <c r="M74" i="14"/>
  <c r="AL72" i="14"/>
  <c r="AD72" i="14"/>
  <c r="W72" i="14"/>
  <c r="Q72" i="14"/>
  <c r="AB53" i="14"/>
  <c r="K72" i="14"/>
  <c r="Z72" i="14"/>
  <c r="AA45" i="14"/>
  <c r="AM48" i="14"/>
  <c r="AI52" i="14"/>
  <c r="O53" i="14"/>
  <c r="AA53" i="14"/>
  <c r="AJ53" i="14"/>
  <c r="S57" i="14"/>
  <c r="S58" i="14" s="1"/>
  <c r="S121" i="14" s="1"/>
  <c r="K60" i="14"/>
  <c r="K61" i="14" s="1"/>
  <c r="Q60" i="14"/>
  <c r="Q61" i="14" s="1"/>
  <c r="Y60" i="14"/>
  <c r="Y61" i="14" s="1"/>
  <c r="AK60" i="14"/>
  <c r="AK61" i="14" s="1"/>
  <c r="G68" i="14"/>
  <c r="AK75" i="14"/>
  <c r="AG75" i="14"/>
  <c r="AC75" i="14"/>
  <c r="Y75" i="14"/>
  <c r="U75" i="14"/>
  <c r="Q75" i="14"/>
  <c r="AH74" i="14"/>
  <c r="Z74" i="14"/>
  <c r="AK72" i="14"/>
  <c r="AC72" i="14"/>
  <c r="V72" i="14"/>
  <c r="AA72" i="14"/>
  <c r="AE72" i="14"/>
  <c r="O72" i="14"/>
  <c r="AI72" i="14"/>
  <c r="S72" i="14"/>
  <c r="AJ74" i="14"/>
  <c r="AB74" i="14"/>
  <c r="T74" i="14"/>
  <c r="L74" i="14"/>
  <c r="L98" i="14"/>
  <c r="AM74" i="14"/>
  <c r="AI74" i="14"/>
  <c r="AE74" i="14"/>
  <c r="AA74" i="14"/>
  <c r="W74" i="14"/>
  <c r="S74" i="14"/>
  <c r="O74" i="14"/>
  <c r="AN74" i="14"/>
  <c r="AF74" i="14"/>
  <c r="X74" i="14"/>
  <c r="P74" i="14"/>
  <c r="AN72" i="14"/>
  <c r="AJ72" i="14"/>
  <c r="AF72" i="14"/>
  <c r="AB72" i="14"/>
  <c r="X72" i="14"/>
  <c r="T72" i="14"/>
  <c r="P72" i="14"/>
  <c r="L72" i="14"/>
  <c r="AI98" i="14"/>
  <c r="AL98" i="14"/>
  <c r="V98" i="14"/>
  <c r="X98" i="14"/>
  <c r="P98" i="14"/>
  <c r="F55" i="14"/>
  <c r="I85" i="14"/>
  <c r="AB45" i="14"/>
  <c r="S45" i="14"/>
  <c r="AG45" i="14"/>
  <c r="U45" i="14"/>
  <c r="AI45" i="14"/>
  <c r="P45" i="14"/>
  <c r="W45" i="14"/>
  <c r="AC45" i="14"/>
  <c r="AK45" i="14"/>
  <c r="K45" i="14"/>
  <c r="Q45" i="14"/>
  <c r="X45" i="14"/>
  <c r="AF45" i="14"/>
  <c r="AM45" i="14"/>
  <c r="X48" i="14"/>
  <c r="AF48" i="14"/>
  <c r="AN48" i="14"/>
  <c r="K54" i="14"/>
  <c r="U54" i="14"/>
  <c r="AA54" i="14"/>
  <c r="AK54" i="14"/>
  <c r="W57" i="14"/>
  <c r="W58" i="14" s="1"/>
  <c r="W121" i="14" s="1"/>
  <c r="AM57" i="14"/>
  <c r="AM58" i="14" s="1"/>
  <c r="AM121" i="14" s="1"/>
  <c r="K66" i="14"/>
  <c r="AA66" i="14"/>
  <c r="AI66" i="14"/>
  <c r="AI68" i="14" s="1"/>
  <c r="Z67" i="14"/>
  <c r="I73" i="14"/>
  <c r="O47" i="14"/>
  <c r="AE47" i="14"/>
  <c r="K48" i="14"/>
  <c r="AA48" i="14"/>
  <c r="I49" i="14"/>
  <c r="AM52" i="14"/>
  <c r="L54" i="14"/>
  <c r="W54" i="14"/>
  <c r="AG54" i="14"/>
  <c r="AM54" i="14"/>
  <c r="K57" i="14"/>
  <c r="K58" i="14" s="1"/>
  <c r="K121" i="14" s="1"/>
  <c r="AA57" i="14"/>
  <c r="AA58" i="14" s="1"/>
  <c r="AA121" i="14" s="1"/>
  <c r="L66" i="14"/>
  <c r="T66" i="14"/>
  <c r="AB66" i="14"/>
  <c r="AJ66" i="14"/>
  <c r="L67" i="14"/>
  <c r="T67" i="14"/>
  <c r="AD67" i="14"/>
  <c r="W47" i="14"/>
  <c r="AM47" i="14"/>
  <c r="O54" i="14"/>
  <c r="T54" i="14"/>
  <c r="Y54" i="14"/>
  <c r="AE54" i="14"/>
  <c r="AJ54" i="14"/>
  <c r="P66" i="14"/>
  <c r="X66" i="14"/>
  <c r="AF66" i="14"/>
  <c r="AN66" i="14"/>
  <c r="G72" i="14"/>
  <c r="K47" i="14"/>
  <c r="AA47" i="14"/>
  <c r="F75" i="14"/>
  <c r="P48" i="14"/>
  <c r="H55" i="14"/>
  <c r="P54" i="14"/>
  <c r="AF54" i="14"/>
  <c r="S66" i="14"/>
  <c r="F99" i="14"/>
  <c r="Q67" i="14"/>
  <c r="AK67" i="14"/>
  <c r="G75" i="14"/>
  <c r="S48" i="14"/>
  <c r="AI48" i="14"/>
  <c r="I55" i="14"/>
  <c r="W52" i="14"/>
  <c r="Q54" i="14"/>
  <c r="AB54" i="14"/>
  <c r="O45" i="14"/>
  <c r="T45" i="14"/>
  <c r="Y45" i="14"/>
  <c r="AE45" i="14"/>
  <c r="AJ45" i="14"/>
  <c r="F73" i="14"/>
  <c r="I74" i="14"/>
  <c r="S47" i="14"/>
  <c r="AI47" i="14"/>
  <c r="H75" i="14"/>
  <c r="L48" i="14"/>
  <c r="T48" i="14"/>
  <c r="AB48" i="14"/>
  <c r="AJ48" i="14"/>
  <c r="J55" i="14"/>
  <c r="K52" i="14"/>
  <c r="AA52" i="14"/>
  <c r="P53" i="14"/>
  <c r="X53" i="14"/>
  <c r="AF53" i="14"/>
  <c r="AN53" i="14"/>
  <c r="I88" i="14"/>
  <c r="M54" i="14"/>
  <c r="S54" i="14"/>
  <c r="X54" i="14"/>
  <c r="AC54" i="14"/>
  <c r="AI54" i="14"/>
  <c r="AN54" i="14"/>
  <c r="O57" i="14"/>
  <c r="O58" i="14" s="1"/>
  <c r="O121" i="14" s="1"/>
  <c r="AE57" i="14"/>
  <c r="AE58" i="14" s="1"/>
  <c r="AE121" i="14" s="1"/>
  <c r="O60" i="14"/>
  <c r="O61" i="14" s="1"/>
  <c r="T60" i="14"/>
  <c r="T61" i="14" s="1"/>
  <c r="AB60" i="14"/>
  <c r="AB61" i="14" s="1"/>
  <c r="AJ60" i="14"/>
  <c r="AJ61" i="14" s="1"/>
  <c r="J61" i="14"/>
  <c r="O66" i="14"/>
  <c r="W66" i="14"/>
  <c r="AE66" i="14"/>
  <c r="AE68" i="14" s="1"/>
  <c r="AM66" i="14"/>
  <c r="M67" i="14"/>
  <c r="U67" i="14"/>
  <c r="I98" i="14"/>
  <c r="N46" i="14"/>
  <c r="V51" i="14"/>
  <c r="AL51" i="14"/>
  <c r="AL55" i="14" s="1"/>
  <c r="J73" i="14"/>
  <c r="AJ73" i="14" s="1"/>
  <c r="AK46" i="14"/>
  <c r="AG46" i="14"/>
  <c r="AC46" i="14"/>
  <c r="Y46" i="14"/>
  <c r="U46" i="14"/>
  <c r="Q46" i="14"/>
  <c r="M46" i="14"/>
  <c r="AN46" i="14"/>
  <c r="AJ46" i="14"/>
  <c r="AF46" i="14"/>
  <c r="AB46" i="14"/>
  <c r="X46" i="14"/>
  <c r="T46" i="14"/>
  <c r="P46" i="14"/>
  <c r="L46" i="14"/>
  <c r="AM46" i="14"/>
  <c r="AI46" i="14"/>
  <c r="AE46" i="14"/>
  <c r="AA46" i="14"/>
  <c r="W46" i="14"/>
  <c r="S46" i="14"/>
  <c r="O46" i="14"/>
  <c r="K46" i="14"/>
  <c r="R46" i="14"/>
  <c r="AH46" i="14"/>
  <c r="AK51" i="14"/>
  <c r="AG51" i="14"/>
  <c r="AC51" i="14"/>
  <c r="Y51" i="14"/>
  <c r="U51" i="14"/>
  <c r="Q51" i="14"/>
  <c r="M51" i="14"/>
  <c r="AN51" i="14"/>
  <c r="AJ51" i="14"/>
  <c r="AF51" i="14"/>
  <c r="AB51" i="14"/>
  <c r="X51" i="14"/>
  <c r="T51" i="14"/>
  <c r="P51" i="14"/>
  <c r="L51" i="14"/>
  <c r="AM51" i="14"/>
  <c r="AI51" i="14"/>
  <c r="AE51" i="14"/>
  <c r="AA51" i="14"/>
  <c r="W51" i="14"/>
  <c r="S51" i="14"/>
  <c r="O51" i="14"/>
  <c r="K51" i="14"/>
  <c r="Z51" i="14"/>
  <c r="G122" i="14"/>
  <c r="G123" i="14"/>
  <c r="G124" i="14"/>
  <c r="H123" i="14"/>
  <c r="H124" i="14"/>
  <c r="H122" i="14"/>
  <c r="H98" i="14"/>
  <c r="H68" i="14"/>
  <c r="Z46" i="14"/>
  <c r="V46" i="14"/>
  <c r="AL46" i="14"/>
  <c r="N51" i="14"/>
  <c r="AD51" i="14"/>
  <c r="H86" i="14"/>
  <c r="G86" i="14"/>
  <c r="J86" i="14"/>
  <c r="K86" i="14" s="1"/>
  <c r="F86" i="14"/>
  <c r="N45" i="14"/>
  <c r="R45" i="14"/>
  <c r="V45" i="14"/>
  <c r="Z45" i="14"/>
  <c r="AD45" i="14"/>
  <c r="AH45" i="14"/>
  <c r="AL45" i="14"/>
  <c r="L47" i="14"/>
  <c r="P47" i="14"/>
  <c r="T47" i="14"/>
  <c r="X47" i="14"/>
  <c r="AB47" i="14"/>
  <c r="AF47" i="14"/>
  <c r="AJ47" i="14"/>
  <c r="AN47" i="14"/>
  <c r="M48" i="14"/>
  <c r="Q48" i="14"/>
  <c r="U48" i="14"/>
  <c r="Y48" i="14"/>
  <c r="AC48" i="14"/>
  <c r="AG48" i="14"/>
  <c r="AK48" i="14"/>
  <c r="F49" i="14"/>
  <c r="J49" i="14"/>
  <c r="L52" i="14"/>
  <c r="P52" i="14"/>
  <c r="T52" i="14"/>
  <c r="X52" i="14"/>
  <c r="AB52" i="14"/>
  <c r="AF52" i="14"/>
  <c r="AJ52" i="14"/>
  <c r="AN52" i="14"/>
  <c r="M53" i="14"/>
  <c r="Q53" i="14"/>
  <c r="U53" i="14"/>
  <c r="Y53" i="14"/>
  <c r="AC53" i="14"/>
  <c r="AG53" i="14"/>
  <c r="AK53" i="14"/>
  <c r="N54" i="14"/>
  <c r="R54" i="14"/>
  <c r="V54" i="14"/>
  <c r="Z54" i="14"/>
  <c r="AD54" i="14"/>
  <c r="AH54" i="14"/>
  <c r="L57" i="14"/>
  <c r="L58" i="14" s="1"/>
  <c r="L121" i="14" s="1"/>
  <c r="P57" i="14"/>
  <c r="P58" i="14" s="1"/>
  <c r="P121" i="14" s="1"/>
  <c r="T57" i="14"/>
  <c r="T58" i="14" s="1"/>
  <c r="T121" i="14" s="1"/>
  <c r="X57" i="14"/>
  <c r="X58" i="14" s="1"/>
  <c r="X121" i="14" s="1"/>
  <c r="AB57" i="14"/>
  <c r="AB58" i="14" s="1"/>
  <c r="AB121" i="14" s="1"/>
  <c r="AF57" i="14"/>
  <c r="AF58" i="14" s="1"/>
  <c r="AF121" i="14" s="1"/>
  <c r="AJ57" i="14"/>
  <c r="AJ58" i="14" s="1"/>
  <c r="AJ121" i="14" s="1"/>
  <c r="AN57" i="14"/>
  <c r="AN58" i="14" s="1"/>
  <c r="AN121" i="14" s="1"/>
  <c r="N60" i="14"/>
  <c r="N61" i="14" s="1"/>
  <c r="R60" i="14"/>
  <c r="R61" i="14" s="1"/>
  <c r="V60" i="14"/>
  <c r="V61" i="14" s="1"/>
  <c r="Z60" i="14"/>
  <c r="Z61" i="14" s="1"/>
  <c r="AD60" i="14"/>
  <c r="AD61" i="14" s="1"/>
  <c r="AH60" i="14"/>
  <c r="AH61" i="14" s="1"/>
  <c r="AL60" i="14"/>
  <c r="AL61" i="14" s="1"/>
  <c r="I68" i="14"/>
  <c r="M66" i="14"/>
  <c r="Q66" i="14"/>
  <c r="U66" i="14"/>
  <c r="Y66" i="14"/>
  <c r="AC66" i="14"/>
  <c r="AG66" i="14"/>
  <c r="AK66" i="14"/>
  <c r="J99" i="14"/>
  <c r="AF99" i="14" s="1"/>
  <c r="AN67" i="14"/>
  <c r="AJ67" i="14"/>
  <c r="AF67" i="14"/>
  <c r="AB67" i="14"/>
  <c r="X67" i="14"/>
  <c r="N67" i="14"/>
  <c r="R67" i="14"/>
  <c r="V67" i="14"/>
  <c r="AA67" i="14"/>
  <c r="AG67" i="14"/>
  <c r="AL67" i="14"/>
  <c r="H72" i="14"/>
  <c r="I86" i="14"/>
  <c r="H87" i="14"/>
  <c r="G87" i="14"/>
  <c r="J87" i="14"/>
  <c r="AA87" i="14" s="1"/>
  <c r="F87" i="14"/>
  <c r="F98" i="14"/>
  <c r="M47" i="14"/>
  <c r="Q47" i="14"/>
  <c r="U47" i="14"/>
  <c r="Y47" i="14"/>
  <c r="AC47" i="14"/>
  <c r="AG47" i="14"/>
  <c r="AK47" i="14"/>
  <c r="N48" i="14"/>
  <c r="R48" i="14"/>
  <c r="V48" i="14"/>
  <c r="Z48" i="14"/>
  <c r="AD48" i="14"/>
  <c r="AH48" i="14"/>
  <c r="AL48" i="14"/>
  <c r="M52" i="14"/>
  <c r="Q52" i="14"/>
  <c r="U52" i="14"/>
  <c r="Y52" i="14"/>
  <c r="AC52" i="14"/>
  <c r="AG52" i="14"/>
  <c r="AK52" i="14"/>
  <c r="N53" i="14"/>
  <c r="R53" i="14"/>
  <c r="V53" i="14"/>
  <c r="Z53" i="14"/>
  <c r="AD53" i="14"/>
  <c r="AH53" i="14"/>
  <c r="M57" i="14"/>
  <c r="M58" i="14" s="1"/>
  <c r="M121" i="14" s="1"/>
  <c r="Q57" i="14"/>
  <c r="Q58" i="14" s="1"/>
  <c r="Q121" i="14" s="1"/>
  <c r="U57" i="14"/>
  <c r="U58" i="14" s="1"/>
  <c r="U121" i="14" s="1"/>
  <c r="Y57" i="14"/>
  <c r="Y58" i="14" s="1"/>
  <c r="Y121" i="14" s="1"/>
  <c r="AC57" i="14"/>
  <c r="AC58" i="14" s="1"/>
  <c r="AC121" i="14" s="1"/>
  <c r="AG57" i="14"/>
  <c r="AG58" i="14" s="1"/>
  <c r="AG121" i="14" s="1"/>
  <c r="AK57" i="14"/>
  <c r="AK58" i="14" s="1"/>
  <c r="AK121" i="14" s="1"/>
  <c r="J58" i="14"/>
  <c r="J121" i="14" s="1"/>
  <c r="J123" i="14" s="1"/>
  <c r="W60" i="14"/>
  <c r="W61" i="14" s="1"/>
  <c r="AA60" i="14"/>
  <c r="AA61" i="14" s="1"/>
  <c r="AE60" i="14"/>
  <c r="AE61" i="14" s="1"/>
  <c r="AI60" i="14"/>
  <c r="AI61" i="14" s="1"/>
  <c r="N66" i="14"/>
  <c r="R66" i="14"/>
  <c r="V66" i="14"/>
  <c r="Z66" i="14"/>
  <c r="Z68" i="14" s="1"/>
  <c r="AD66" i="14"/>
  <c r="AH66" i="14"/>
  <c r="AL66" i="14"/>
  <c r="K67" i="14"/>
  <c r="O67" i="14"/>
  <c r="S67" i="14"/>
  <c r="W67" i="14"/>
  <c r="AC67" i="14"/>
  <c r="AH67" i="14"/>
  <c r="AM67" i="14"/>
  <c r="J68" i="14"/>
  <c r="I87" i="14"/>
  <c r="H88" i="14"/>
  <c r="G88" i="14"/>
  <c r="J88" i="14"/>
  <c r="AE88" i="14" s="1"/>
  <c r="F88" i="14"/>
  <c r="G99" i="14"/>
  <c r="N47" i="14"/>
  <c r="R47" i="14"/>
  <c r="V47" i="14"/>
  <c r="Z47" i="14"/>
  <c r="AD47" i="14"/>
  <c r="AH47" i="14"/>
  <c r="AL47" i="14"/>
  <c r="N52" i="14"/>
  <c r="R52" i="14"/>
  <c r="V52" i="14"/>
  <c r="Z52" i="14"/>
  <c r="AD52" i="14"/>
  <c r="AH52" i="14"/>
  <c r="N57" i="14"/>
  <c r="N58" i="14" s="1"/>
  <c r="N121" i="14" s="1"/>
  <c r="R57" i="14"/>
  <c r="R58" i="14" s="1"/>
  <c r="R121" i="14" s="1"/>
  <c r="V57" i="14"/>
  <c r="V58" i="14" s="1"/>
  <c r="V121" i="14" s="1"/>
  <c r="Z57" i="14"/>
  <c r="Z58" i="14" s="1"/>
  <c r="Z121" i="14" s="1"/>
  <c r="AD57" i="14"/>
  <c r="AD58" i="14" s="1"/>
  <c r="AD121" i="14" s="1"/>
  <c r="AH57" i="14"/>
  <c r="AH58" i="14" s="1"/>
  <c r="AH121" i="14" s="1"/>
  <c r="H85" i="14"/>
  <c r="G85" i="14"/>
  <c r="J85" i="14"/>
  <c r="F85" i="14"/>
  <c r="G98" i="14"/>
  <c r="I99" i="14"/>
  <c r="H99" i="14"/>
  <c r="I122" i="14"/>
  <c r="I123" i="14"/>
  <c r="I124" i="14"/>
  <c r="F122" i="14"/>
  <c r="F123" i="14"/>
  <c r="F124" i="14"/>
  <c r="Z29" i="4"/>
  <c r="AH25" i="4"/>
  <c r="R25" i="4"/>
  <c r="AE28" i="4"/>
  <c r="O28" i="4"/>
  <c r="AA24" i="4"/>
  <c r="AL29" i="4"/>
  <c r="AL28" i="4"/>
  <c r="V28" i="4"/>
  <c r="W27" i="4"/>
  <c r="AD25" i="4"/>
  <c r="AH24" i="4"/>
  <c r="R24" i="4"/>
  <c r="AH29" i="4"/>
  <c r="R29" i="4"/>
  <c r="AI28" i="4"/>
  <c r="AA28" i="4"/>
  <c r="S28" i="4"/>
  <c r="AE27" i="4"/>
  <c r="S27" i="4"/>
  <c r="Z25" i="4"/>
  <c r="AM24" i="4"/>
  <c r="AE24" i="4"/>
  <c r="W24" i="4"/>
  <c r="O24" i="4"/>
  <c r="O30" i="4"/>
  <c r="AM28" i="4"/>
  <c r="W28" i="4"/>
  <c r="AI27" i="4"/>
  <c r="O27" i="4"/>
  <c r="AI24" i="4"/>
  <c r="S24" i="4"/>
  <c r="V29" i="4"/>
  <c r="AD28" i="4"/>
  <c r="N28" i="4"/>
  <c r="N25" i="4"/>
  <c r="Z24" i="4"/>
  <c r="AD29" i="4"/>
  <c r="N29" i="4"/>
  <c r="AH28" i="4"/>
  <c r="Z28" i="4"/>
  <c r="R28" i="4"/>
  <c r="AM27" i="4"/>
  <c r="AA27" i="4"/>
  <c r="AL25" i="4"/>
  <c r="V25" i="4"/>
  <c r="AL24" i="4"/>
  <c r="AD24" i="4"/>
  <c r="V24" i="4"/>
  <c r="N24" i="4"/>
  <c r="K26" i="4"/>
  <c r="K30" i="4"/>
  <c r="K27" i="4"/>
  <c r="K24" i="4"/>
  <c r="AK27" i="4"/>
  <c r="AK25" i="4"/>
  <c r="AK29" i="4"/>
  <c r="AK24" i="4"/>
  <c r="AK28" i="4"/>
  <c r="AG27" i="4"/>
  <c r="AG25" i="4"/>
  <c r="AG29" i="4"/>
  <c r="AG24" i="4"/>
  <c r="AG28" i="4"/>
  <c r="AC27" i="4"/>
  <c r="AC25" i="4"/>
  <c r="AC29" i="4"/>
  <c r="AC24" i="4"/>
  <c r="AC28" i="4"/>
  <c r="Y27" i="4"/>
  <c r="Y25" i="4"/>
  <c r="Y29" i="4"/>
  <c r="Y24" i="4"/>
  <c r="Y28" i="4"/>
  <c r="U27" i="4"/>
  <c r="U25" i="4"/>
  <c r="U29" i="4"/>
  <c r="U24" i="4"/>
  <c r="U28" i="4"/>
  <c r="Q27" i="4"/>
  <c r="Q25" i="4"/>
  <c r="Q29" i="4"/>
  <c r="Q24" i="4"/>
  <c r="Q28" i="4"/>
  <c r="M27" i="4"/>
  <c r="M25" i="4"/>
  <c r="M29" i="4"/>
  <c r="M24" i="4"/>
  <c r="M28" i="4"/>
  <c r="K25" i="4"/>
  <c r="AG30" i="4"/>
  <c r="Y30" i="4"/>
  <c r="Q30" i="4"/>
  <c r="AG26" i="4"/>
  <c r="Q26" i="4"/>
  <c r="AN24" i="4"/>
  <c r="AN28" i="4"/>
  <c r="AN26" i="4"/>
  <c r="AN25" i="4"/>
  <c r="AN29" i="4"/>
  <c r="AJ24" i="4"/>
  <c r="AJ28" i="4"/>
  <c r="AJ26" i="4"/>
  <c r="AJ25" i="4"/>
  <c r="AJ29" i="4"/>
  <c r="AF24" i="4"/>
  <c r="AF28" i="4"/>
  <c r="AF26" i="4"/>
  <c r="AF25" i="4"/>
  <c r="AF29" i="4"/>
  <c r="AB24" i="4"/>
  <c r="AB28" i="4"/>
  <c r="AB26" i="4"/>
  <c r="AB25" i="4"/>
  <c r="AB29" i="4"/>
  <c r="X24" i="4"/>
  <c r="X28" i="4"/>
  <c r="X26" i="4"/>
  <c r="X25" i="4"/>
  <c r="X29" i="4"/>
  <c r="T24" i="4"/>
  <c r="T28" i="4"/>
  <c r="T26" i="4"/>
  <c r="T25" i="4"/>
  <c r="T29" i="4"/>
  <c r="P24" i="4"/>
  <c r="P28" i="4"/>
  <c r="P26" i="4"/>
  <c r="P30" i="4"/>
  <c r="P25" i="4"/>
  <c r="P29" i="4"/>
  <c r="L24" i="4"/>
  <c r="L28" i="4"/>
  <c r="L26" i="4"/>
  <c r="L30" i="4"/>
  <c r="L25" i="4"/>
  <c r="L29" i="4"/>
  <c r="AN30" i="4"/>
  <c r="AF30" i="4"/>
  <c r="X30" i="4"/>
  <c r="AC26" i="4"/>
  <c r="M26" i="4"/>
  <c r="K29" i="4"/>
  <c r="AK30" i="4"/>
  <c r="AC30" i="4"/>
  <c r="U30" i="4"/>
  <c r="M30" i="4"/>
  <c r="AJ27" i="4"/>
  <c r="AB27" i="4"/>
  <c r="T27" i="4"/>
  <c r="L27" i="4"/>
  <c r="Y26" i="4"/>
  <c r="AL27" i="4"/>
  <c r="AH27" i="4"/>
  <c r="AD27" i="4"/>
  <c r="Z27" i="4"/>
  <c r="V27" i="4"/>
  <c r="R27" i="4"/>
  <c r="N27" i="4"/>
  <c r="AM26" i="4"/>
  <c r="AI26" i="4"/>
  <c r="AE26" i="4"/>
  <c r="AA26" i="4"/>
  <c r="W26" i="4"/>
  <c r="S26" i="4"/>
  <c r="O26" i="4"/>
  <c r="AM30" i="4"/>
  <c r="AI30" i="4"/>
  <c r="AE30" i="4"/>
  <c r="AA30" i="4"/>
  <c r="W30" i="4"/>
  <c r="S30" i="4"/>
  <c r="AL30" i="4"/>
  <c r="AH30" i="4"/>
  <c r="AD30" i="4"/>
  <c r="Z30" i="4"/>
  <c r="V30" i="4"/>
  <c r="R30" i="4"/>
  <c r="N30" i="4"/>
  <c r="AM29" i="4"/>
  <c r="AI29" i="4"/>
  <c r="AE29" i="4"/>
  <c r="AA29" i="4"/>
  <c r="W29" i="4"/>
  <c r="S29" i="4"/>
  <c r="O29" i="4"/>
  <c r="F68" i="6"/>
  <c r="J85" i="6"/>
  <c r="O85" i="6" s="1"/>
  <c r="F86" i="6"/>
  <c r="F72" i="6"/>
  <c r="F85" i="6"/>
  <c r="K63" i="10"/>
  <c r="AA37" i="10"/>
  <c r="E16" i="8"/>
  <c r="E74" i="8" s="1"/>
  <c r="H73" i="6"/>
  <c r="J55" i="6"/>
  <c r="J74" i="4"/>
  <c r="F63" i="10"/>
  <c r="F61" i="10"/>
  <c r="F48" i="10"/>
  <c r="G37" i="10"/>
  <c r="F37" i="10"/>
  <c r="F35" i="10"/>
  <c r="F23" i="10"/>
  <c r="F11" i="10"/>
  <c r="F61" i="6"/>
  <c r="E42" i="8"/>
  <c r="G13" i="8"/>
  <c r="E68" i="8"/>
  <c r="E67" i="8"/>
  <c r="E80" i="8"/>
  <c r="E79" i="8"/>
  <c r="E54" i="8"/>
  <c r="D54" i="8"/>
  <c r="E53" i="8"/>
  <c r="G53" i="8" s="1"/>
  <c r="E52" i="8"/>
  <c r="E51" i="8"/>
  <c r="G51" i="8" s="1"/>
  <c r="E29" i="8"/>
  <c r="M98" i="14" l="1"/>
  <c r="U98" i="14"/>
  <c r="Z98" i="14"/>
  <c r="AF98" i="14"/>
  <c r="AF100" i="14" s="1"/>
  <c r="AF103" i="14" s="1"/>
  <c r="AF106" i="14" s="1"/>
  <c r="W98" i="14"/>
  <c r="AC98" i="14"/>
  <c r="P68" i="14"/>
  <c r="AN98" i="14"/>
  <c r="AM98" i="14"/>
  <c r="AK98" i="14"/>
  <c r="O98" i="14"/>
  <c r="AK68" i="14"/>
  <c r="AB98" i="14"/>
  <c r="R98" i="14"/>
  <c r="S98" i="14"/>
  <c r="K98" i="14"/>
  <c r="Y98" i="14"/>
  <c r="N98" i="14"/>
  <c r="AA98" i="14"/>
  <c r="T98" i="14"/>
  <c r="AJ98" i="14"/>
  <c r="AH98" i="14"/>
  <c r="AE98" i="14"/>
  <c r="Q98" i="14"/>
  <c r="AG98" i="14"/>
  <c r="S49" i="14"/>
  <c r="AD68" i="14"/>
  <c r="H76" i="14"/>
  <c r="H79" i="14" s="1"/>
  <c r="H82" i="14" s="1"/>
  <c r="AB68" i="14"/>
  <c r="S68" i="14"/>
  <c r="U68" i="14"/>
  <c r="Y68" i="14"/>
  <c r="N68" i="14"/>
  <c r="O55" i="14"/>
  <c r="AE55" i="14"/>
  <c r="G63" i="14"/>
  <c r="G111" i="14" s="1"/>
  <c r="G112" i="14" s="1"/>
  <c r="G113" i="14" s="1"/>
  <c r="G16" i="4" s="1"/>
  <c r="F63" i="14"/>
  <c r="F111" i="14" s="1"/>
  <c r="F112" i="14" s="1"/>
  <c r="F113" i="14" s="1"/>
  <c r="F16" i="4" s="1"/>
  <c r="AM55" i="14"/>
  <c r="AI49" i="14"/>
  <c r="H63" i="14"/>
  <c r="H111" i="14" s="1"/>
  <c r="H112" i="14" s="1"/>
  <c r="H113" i="14" s="1"/>
  <c r="H16" i="4" s="1"/>
  <c r="W68" i="14"/>
  <c r="AN68" i="14"/>
  <c r="R68" i="14"/>
  <c r="W73" i="14"/>
  <c r="W76" i="14" s="1"/>
  <c r="AM73" i="14"/>
  <c r="AM76" i="14" s="1"/>
  <c r="AJ99" i="14"/>
  <c r="AA99" i="14"/>
  <c r="AA100" i="14" s="1"/>
  <c r="AA103" i="14" s="1"/>
  <c r="AA106" i="14" s="1"/>
  <c r="L87" i="14"/>
  <c r="AB87" i="14"/>
  <c r="L73" i="14"/>
  <c r="L76" i="14" s="1"/>
  <c r="L79" i="14" s="1"/>
  <c r="L82" i="14" s="1"/>
  <c r="AB73" i="14"/>
  <c r="AB76" i="14" s="1"/>
  <c r="P99" i="14"/>
  <c r="P100" i="14" s="1"/>
  <c r="P103" i="14" s="1"/>
  <c r="P106" i="14" s="1"/>
  <c r="O86" i="14"/>
  <c r="AA86" i="14"/>
  <c r="AA88" i="14"/>
  <c r="X86" i="14"/>
  <c r="AN86" i="14"/>
  <c r="O87" i="14"/>
  <c r="L31" i="4"/>
  <c r="Q86" i="14"/>
  <c r="V86" i="14"/>
  <c r="AD86" i="14"/>
  <c r="AK86" i="14"/>
  <c r="R86" i="14"/>
  <c r="Y86" i="14"/>
  <c r="AG86" i="14"/>
  <c r="AL86" i="14"/>
  <c r="U86" i="14"/>
  <c r="AI86" i="14"/>
  <c r="M86" i="14"/>
  <c r="S86" i="14"/>
  <c r="Z86" i="14"/>
  <c r="AH86" i="14"/>
  <c r="N86" i="14"/>
  <c r="AC86" i="14"/>
  <c r="K87" i="14"/>
  <c r="AA73" i="14"/>
  <c r="AA76" i="14" s="1"/>
  <c r="L99" i="14"/>
  <c r="L100" i="14" s="1"/>
  <c r="L103" i="14" s="1"/>
  <c r="L106" i="14" s="1"/>
  <c r="O99" i="14"/>
  <c r="O100" i="14" s="1"/>
  <c r="O103" i="14" s="1"/>
  <c r="O106" i="14" s="1"/>
  <c r="AE99" i="14"/>
  <c r="P87" i="14"/>
  <c r="AF87" i="14"/>
  <c r="P73" i="14"/>
  <c r="P76" i="14" s="1"/>
  <c r="P79" i="14" s="1"/>
  <c r="P82" i="14" s="1"/>
  <c r="AF73" i="14"/>
  <c r="AF76" i="14" s="1"/>
  <c r="X99" i="14"/>
  <c r="X100" i="14" s="1"/>
  <c r="X103" i="14" s="1"/>
  <c r="X106" i="14" s="1"/>
  <c r="AE86" i="14"/>
  <c r="O88" i="14"/>
  <c r="L86" i="14"/>
  <c r="AB86" i="14"/>
  <c r="S87" i="14"/>
  <c r="W87" i="14"/>
  <c r="K88" i="14"/>
  <c r="P88" i="14"/>
  <c r="U88" i="14"/>
  <c r="Z88" i="14"/>
  <c r="AF88" i="14"/>
  <c r="AK88" i="14"/>
  <c r="Y88" i="14"/>
  <c r="L88" i="14"/>
  <c r="Q88" i="14"/>
  <c r="V88" i="14"/>
  <c r="AB88" i="14"/>
  <c r="AG88" i="14"/>
  <c r="AL88" i="14"/>
  <c r="T88" i="14"/>
  <c r="AJ88" i="14"/>
  <c r="M88" i="14"/>
  <c r="R88" i="14"/>
  <c r="X88" i="14"/>
  <c r="AC88" i="14"/>
  <c r="AH88" i="14"/>
  <c r="AN88" i="14"/>
  <c r="N88" i="14"/>
  <c r="AD88" i="14"/>
  <c r="Y49" i="14"/>
  <c r="X68" i="14"/>
  <c r="O73" i="14"/>
  <c r="O76" i="14" s="1"/>
  <c r="O79" i="14" s="1"/>
  <c r="O82" i="14" s="1"/>
  <c r="AE73" i="14"/>
  <c r="AE76" i="14" s="1"/>
  <c r="T99" i="14"/>
  <c r="S99" i="14"/>
  <c r="AI99" i="14"/>
  <c r="AI100" i="14" s="1"/>
  <c r="AI103" i="14" s="1"/>
  <c r="AI106" i="14" s="1"/>
  <c r="T87" i="14"/>
  <c r="AJ87" i="14"/>
  <c r="T73" i="14"/>
  <c r="T76" i="14" s="1"/>
  <c r="S88" i="14"/>
  <c r="AI88" i="14"/>
  <c r="W86" i="14"/>
  <c r="P86" i="14"/>
  <c r="AF86" i="14"/>
  <c r="AE87" i="14"/>
  <c r="Q87" i="14"/>
  <c r="Y87" i="14"/>
  <c r="AG87" i="14"/>
  <c r="R87" i="14"/>
  <c r="Z87" i="14"/>
  <c r="AH87" i="14"/>
  <c r="V87" i="14"/>
  <c r="AL87" i="14"/>
  <c r="M87" i="14"/>
  <c r="U87" i="14"/>
  <c r="AC87" i="14"/>
  <c r="AK87" i="14"/>
  <c r="N87" i="14"/>
  <c r="AD87" i="14"/>
  <c r="N99" i="14"/>
  <c r="V99" i="14"/>
  <c r="V100" i="14" s="1"/>
  <c r="V103" i="14" s="1"/>
  <c r="V106" i="14" s="1"/>
  <c r="AD99" i="14"/>
  <c r="AD100" i="14" s="1"/>
  <c r="AD103" i="14" s="1"/>
  <c r="AD106" i="14" s="1"/>
  <c r="AL99" i="14"/>
  <c r="AL100" i="14" s="1"/>
  <c r="AL103" i="14" s="1"/>
  <c r="AL106" i="14" s="1"/>
  <c r="Q99" i="14"/>
  <c r="Y99" i="14"/>
  <c r="AG99" i="14"/>
  <c r="K99" i="14"/>
  <c r="K100" i="14" s="1"/>
  <c r="K103" i="14" s="1"/>
  <c r="K106" i="14" s="1"/>
  <c r="M99" i="14"/>
  <c r="M100" i="14" s="1"/>
  <c r="M103" i="14" s="1"/>
  <c r="M106" i="14" s="1"/>
  <c r="AC99" i="14"/>
  <c r="AC100" i="14" s="1"/>
  <c r="AC103" i="14" s="1"/>
  <c r="AC106" i="14" s="1"/>
  <c r="R99" i="14"/>
  <c r="Z99" i="14"/>
  <c r="Z100" i="14" s="1"/>
  <c r="Z103" i="14" s="1"/>
  <c r="Z106" i="14" s="1"/>
  <c r="AH99" i="14"/>
  <c r="U99" i="14"/>
  <c r="U100" i="14" s="1"/>
  <c r="U103" i="14" s="1"/>
  <c r="U106" i="14" s="1"/>
  <c r="AK99" i="14"/>
  <c r="J76" i="14"/>
  <c r="J79" i="14" s="1"/>
  <c r="J82" i="14" s="1"/>
  <c r="N73" i="14"/>
  <c r="N76" i="14" s="1"/>
  <c r="N79" i="14" s="1"/>
  <c r="N82" i="14" s="1"/>
  <c r="V73" i="14"/>
  <c r="V76" i="14" s="1"/>
  <c r="AD73" i="14"/>
  <c r="AD76" i="14" s="1"/>
  <c r="AL73" i="14"/>
  <c r="AL76" i="14" s="1"/>
  <c r="K73" i="14"/>
  <c r="K76" i="14" s="1"/>
  <c r="K79" i="14" s="1"/>
  <c r="K82" i="14" s="1"/>
  <c r="AK73" i="14"/>
  <c r="AK76" i="14" s="1"/>
  <c r="Q73" i="14"/>
  <c r="Q76" i="14" s="1"/>
  <c r="Q79" i="14" s="1"/>
  <c r="Q82" i="14" s="1"/>
  <c r="Y73" i="14"/>
  <c r="Y76" i="14" s="1"/>
  <c r="AG73" i="14"/>
  <c r="AG76" i="14" s="1"/>
  <c r="AC73" i="14"/>
  <c r="AC76" i="14" s="1"/>
  <c r="R73" i="14"/>
  <c r="R76" i="14" s="1"/>
  <c r="Z73" i="14"/>
  <c r="Z76" i="14" s="1"/>
  <c r="AH73" i="14"/>
  <c r="AH76" i="14" s="1"/>
  <c r="M73" i="14"/>
  <c r="M76" i="14" s="1"/>
  <c r="M79" i="14" s="1"/>
  <c r="M82" i="14" s="1"/>
  <c r="U73" i="14"/>
  <c r="U76" i="14" s="1"/>
  <c r="F76" i="14"/>
  <c r="F79" i="14" s="1"/>
  <c r="F82" i="14" s="1"/>
  <c r="S73" i="14"/>
  <c r="S76" i="14" s="1"/>
  <c r="AI73" i="14"/>
  <c r="AI76" i="14" s="1"/>
  <c r="AB99" i="14"/>
  <c r="W99" i="14"/>
  <c r="AM99" i="14"/>
  <c r="AM100" i="14" s="1"/>
  <c r="AM103" i="14" s="1"/>
  <c r="AM106" i="14" s="1"/>
  <c r="X87" i="14"/>
  <c r="AN87" i="14"/>
  <c r="X73" i="14"/>
  <c r="X76" i="14" s="1"/>
  <c r="AN73" i="14"/>
  <c r="AN76" i="14" s="1"/>
  <c r="AN99" i="14"/>
  <c r="W88" i="14"/>
  <c r="AM88" i="14"/>
  <c r="AM86" i="14"/>
  <c r="T86" i="14"/>
  <c r="AJ86" i="14"/>
  <c r="AM87" i="14"/>
  <c r="AI87" i="14"/>
  <c r="AA68" i="14"/>
  <c r="AM68" i="14"/>
  <c r="N85" i="14"/>
  <c r="R85" i="14"/>
  <c r="V85" i="14"/>
  <c r="Z85" i="14"/>
  <c r="AD85" i="14"/>
  <c r="AH85" i="14"/>
  <c r="AL85" i="14"/>
  <c r="M85" i="14"/>
  <c r="Y85" i="14"/>
  <c r="AG85" i="14"/>
  <c r="O85" i="14"/>
  <c r="S85" i="14"/>
  <c r="W85" i="14"/>
  <c r="AA85" i="14"/>
  <c r="AE85" i="14"/>
  <c r="AI85" i="14"/>
  <c r="AM85" i="14"/>
  <c r="U85" i="14"/>
  <c r="K85" i="14"/>
  <c r="L85" i="14"/>
  <c r="P85" i="14"/>
  <c r="T85" i="14"/>
  <c r="X85" i="14"/>
  <c r="AB85" i="14"/>
  <c r="AF85" i="14"/>
  <c r="AJ85" i="14"/>
  <c r="AN85" i="14"/>
  <c r="Q85" i="14"/>
  <c r="AC85" i="14"/>
  <c r="AK85" i="14"/>
  <c r="F89" i="14"/>
  <c r="F92" i="14" s="1"/>
  <c r="F95" i="14" s="1"/>
  <c r="O68" i="14"/>
  <c r="AL68" i="14"/>
  <c r="AH68" i="14"/>
  <c r="F100" i="14"/>
  <c r="W49" i="14"/>
  <c r="I76" i="14"/>
  <c r="I79" i="14" s="1"/>
  <c r="I82" i="14" s="1"/>
  <c r="J122" i="14"/>
  <c r="J124" i="14"/>
  <c r="K49" i="14"/>
  <c r="M49" i="14"/>
  <c r="G76" i="14"/>
  <c r="G79" i="14" s="1"/>
  <c r="G82" i="14" s="1"/>
  <c r="AI55" i="14"/>
  <c r="F125" i="14"/>
  <c r="F18" i="4" s="1"/>
  <c r="AA49" i="14"/>
  <c r="T49" i="14"/>
  <c r="I63" i="14"/>
  <c r="I111" i="14" s="1"/>
  <c r="I112" i="14" s="1"/>
  <c r="I113" i="14" s="1"/>
  <c r="I16" i="4" s="1"/>
  <c r="AJ49" i="14"/>
  <c r="AM49" i="14"/>
  <c r="X49" i="14"/>
  <c r="AC49" i="14"/>
  <c r="L68" i="14"/>
  <c r="AH55" i="14"/>
  <c r="R55" i="14"/>
  <c r="AF68" i="14"/>
  <c r="AB49" i="14"/>
  <c r="L49" i="14"/>
  <c r="S55" i="14"/>
  <c r="O49" i="14"/>
  <c r="O63" i="14" s="1"/>
  <c r="O111" i="14" s="1"/>
  <c r="AE49" i="14"/>
  <c r="AE63" i="14" s="1"/>
  <c r="AE111" i="14" s="1"/>
  <c r="P49" i="14"/>
  <c r="AF49" i="14"/>
  <c r="I89" i="14"/>
  <c r="I92" i="14" s="1"/>
  <c r="I95" i="14" s="1"/>
  <c r="AJ68" i="14"/>
  <c r="Q68" i="14"/>
  <c r="AN49" i="14"/>
  <c r="W55" i="14"/>
  <c r="X55" i="14"/>
  <c r="AN55" i="14"/>
  <c r="Y55" i="14"/>
  <c r="U49" i="14"/>
  <c r="AK49" i="14"/>
  <c r="V55" i="14"/>
  <c r="I100" i="14"/>
  <c r="I103" i="14" s="1"/>
  <c r="I106" i="14" s="1"/>
  <c r="K68" i="14"/>
  <c r="M68" i="14"/>
  <c r="K55" i="14"/>
  <c r="AA55" i="14"/>
  <c r="T68" i="14"/>
  <c r="N49" i="14"/>
  <c r="Z55" i="14"/>
  <c r="AG49" i="14"/>
  <c r="J89" i="14"/>
  <c r="J92" i="14" s="1"/>
  <c r="J95" i="14" s="1"/>
  <c r="J63" i="14"/>
  <c r="J111" i="14" s="1"/>
  <c r="J112" i="14" s="1"/>
  <c r="Z49" i="14"/>
  <c r="AD55" i="14"/>
  <c r="H100" i="14"/>
  <c r="H103" i="14" s="1"/>
  <c r="H106" i="14" s="1"/>
  <c r="L55" i="14"/>
  <c r="AB55" i="14"/>
  <c r="M55" i="14"/>
  <c r="AC55" i="14"/>
  <c r="Q49" i="14"/>
  <c r="G89" i="14"/>
  <c r="G92" i="14" s="1"/>
  <c r="G95" i="14" s="1"/>
  <c r="AG68" i="14"/>
  <c r="AL49" i="14"/>
  <c r="AL63" i="14" s="1"/>
  <c r="AL111" i="14" s="1"/>
  <c r="V49" i="14"/>
  <c r="N55" i="14"/>
  <c r="J100" i="14"/>
  <c r="J103" i="14" s="1"/>
  <c r="J106" i="14" s="1"/>
  <c r="H125" i="14"/>
  <c r="H18" i="4" s="1"/>
  <c r="P55" i="14"/>
  <c r="AF55" i="14"/>
  <c r="Q55" i="14"/>
  <c r="AG55" i="14"/>
  <c r="AJ76" i="14"/>
  <c r="AD49" i="14"/>
  <c r="I125" i="14"/>
  <c r="I18" i="4" s="1"/>
  <c r="G100" i="14"/>
  <c r="G103" i="14" s="1"/>
  <c r="G106" i="14" s="1"/>
  <c r="H89" i="14"/>
  <c r="H92" i="14" s="1"/>
  <c r="H95" i="14" s="1"/>
  <c r="V68" i="14"/>
  <c r="AC68" i="14"/>
  <c r="AH49" i="14"/>
  <c r="R49" i="14"/>
  <c r="G125" i="14"/>
  <c r="G18" i="4" s="1"/>
  <c r="T55" i="14"/>
  <c r="AJ55" i="14"/>
  <c r="U55" i="14"/>
  <c r="AK55" i="14"/>
  <c r="F51" i="8"/>
  <c r="G15" i="8"/>
  <c r="AH85" i="6"/>
  <c r="X85" i="6"/>
  <c r="AC85" i="6"/>
  <c r="AD85" i="6"/>
  <c r="AJ85" i="6"/>
  <c r="AI85" i="6"/>
  <c r="M85" i="6"/>
  <c r="AN85" i="6"/>
  <c r="L85" i="6"/>
  <c r="T85" i="6"/>
  <c r="Z85" i="6"/>
  <c r="Y85" i="6"/>
  <c r="W85" i="6"/>
  <c r="AE85" i="6"/>
  <c r="AB85" i="6"/>
  <c r="K85" i="6"/>
  <c r="S85" i="6"/>
  <c r="Q85" i="6"/>
  <c r="AG85" i="6"/>
  <c r="AL85" i="6"/>
  <c r="AM85" i="6"/>
  <c r="P85" i="6"/>
  <c r="AF85" i="6"/>
  <c r="R85" i="6"/>
  <c r="AA85" i="6"/>
  <c r="U85" i="6"/>
  <c r="AK85" i="6"/>
  <c r="N85" i="6"/>
  <c r="V85" i="6"/>
  <c r="E43" i="8"/>
  <c r="G16" i="8"/>
  <c r="H51" i="8"/>
  <c r="J53" i="8"/>
  <c r="I52" i="8"/>
  <c r="I53" i="8"/>
  <c r="J52" i="8"/>
  <c r="J51" i="8"/>
  <c r="I54" i="8"/>
  <c r="J54" i="8"/>
  <c r="I51" i="8"/>
  <c r="H54" i="8"/>
  <c r="H53" i="8"/>
  <c r="H52" i="8"/>
  <c r="G54" i="8"/>
  <c r="G52" i="8"/>
  <c r="F54" i="8"/>
  <c r="F53" i="8"/>
  <c r="F52" i="8"/>
  <c r="G68" i="6"/>
  <c r="H68" i="6"/>
  <c r="I68" i="6"/>
  <c r="J68" i="6"/>
  <c r="AN100" i="14" l="1"/>
  <c r="AN103" i="14" s="1"/>
  <c r="AN106" i="14" s="1"/>
  <c r="Q100" i="14"/>
  <c r="Q103" i="14" s="1"/>
  <c r="Q106" i="14" s="1"/>
  <c r="AK100" i="14"/>
  <c r="AK103" i="14" s="1"/>
  <c r="AK106" i="14" s="1"/>
  <c r="W100" i="14"/>
  <c r="W103" i="14" s="1"/>
  <c r="W106" i="14" s="1"/>
  <c r="AM63" i="14"/>
  <c r="AM111" i="14" s="1"/>
  <c r="S100" i="14"/>
  <c r="S103" i="14" s="1"/>
  <c r="S106" i="14" s="1"/>
  <c r="AE100" i="14"/>
  <c r="AE103" i="14" s="1"/>
  <c r="AE106" i="14" s="1"/>
  <c r="S63" i="14"/>
  <c r="S111" i="14" s="1"/>
  <c r="AH100" i="14"/>
  <c r="AH103" i="14" s="1"/>
  <c r="AH106" i="14" s="1"/>
  <c r="AJ100" i="14"/>
  <c r="AJ103" i="14" s="1"/>
  <c r="AJ106" i="14" s="1"/>
  <c r="N100" i="14"/>
  <c r="N103" i="14" s="1"/>
  <c r="N106" i="14" s="1"/>
  <c r="R100" i="14"/>
  <c r="R103" i="14" s="1"/>
  <c r="R106" i="14" s="1"/>
  <c r="AB100" i="14"/>
  <c r="AB103" i="14" s="1"/>
  <c r="AB106" i="14" s="1"/>
  <c r="AG100" i="14"/>
  <c r="AG103" i="14" s="1"/>
  <c r="AG106" i="14" s="1"/>
  <c r="T100" i="14"/>
  <c r="T103" i="14" s="1"/>
  <c r="T106" i="14" s="1"/>
  <c r="Y100" i="14"/>
  <c r="Y103" i="14" s="1"/>
  <c r="Y106" i="14" s="1"/>
  <c r="AL78" i="14"/>
  <c r="AL79" i="14" s="1"/>
  <c r="AL82" i="14" s="1"/>
  <c r="W78" i="14"/>
  <c r="W79" i="14" s="1"/>
  <c r="W82" i="14" s="1"/>
  <c r="AN78" i="14"/>
  <c r="AN79" i="14" s="1"/>
  <c r="AN82" i="14" s="1"/>
  <c r="S78" i="14"/>
  <c r="S79" i="14" s="1"/>
  <c r="S82" i="14" s="1"/>
  <c r="AH78" i="14"/>
  <c r="AH79" i="14" s="1"/>
  <c r="AH82" i="14" s="1"/>
  <c r="AG78" i="14"/>
  <c r="AG79" i="14" s="1"/>
  <c r="AG82" i="14" s="1"/>
  <c r="AA78" i="14"/>
  <c r="AA79" i="14" s="1"/>
  <c r="AA82" i="14" s="1"/>
  <c r="AM78" i="14"/>
  <c r="AM79" i="14" s="1"/>
  <c r="AM82" i="14" s="1"/>
  <c r="AF78" i="14"/>
  <c r="AF79" i="14" s="1"/>
  <c r="AF82" i="14" s="1"/>
  <c r="X78" i="14"/>
  <c r="X79" i="14" s="1"/>
  <c r="X82" i="14" s="1"/>
  <c r="Z78" i="14"/>
  <c r="Z79" i="14" s="1"/>
  <c r="Z82" i="14" s="1"/>
  <c r="Y78" i="14"/>
  <c r="Y79" i="14" s="1"/>
  <c r="Y82" i="14" s="1"/>
  <c r="T78" i="14"/>
  <c r="T79" i="14" s="1"/>
  <c r="T82" i="14" s="1"/>
  <c r="U78" i="14"/>
  <c r="U79" i="14" s="1"/>
  <c r="U82" i="14" s="1"/>
  <c r="R78" i="14"/>
  <c r="R79" i="14" s="1"/>
  <c r="R82" i="14" s="1"/>
  <c r="AD78" i="14"/>
  <c r="AD79" i="14" s="1"/>
  <c r="AD82" i="14" s="1"/>
  <c r="AB78" i="14"/>
  <c r="AB79" i="14" s="1"/>
  <c r="AB82" i="14" s="1"/>
  <c r="AJ78" i="14"/>
  <c r="AJ79" i="14" s="1"/>
  <c r="AJ82" i="14" s="1"/>
  <c r="AI78" i="14"/>
  <c r="AI79" i="14" s="1"/>
  <c r="AI82" i="14" s="1"/>
  <c r="AC78" i="14"/>
  <c r="AC79" i="14" s="1"/>
  <c r="AC82" i="14" s="1"/>
  <c r="AK78" i="14"/>
  <c r="AK79" i="14" s="1"/>
  <c r="AK82" i="14" s="1"/>
  <c r="V78" i="14"/>
  <c r="V79" i="14" s="1"/>
  <c r="V82" i="14" s="1"/>
  <c r="AE78" i="14"/>
  <c r="AE79" i="14" s="1"/>
  <c r="AE82" i="14" s="1"/>
  <c r="W63" i="14"/>
  <c r="W111" i="14" s="1"/>
  <c r="AJ63" i="14"/>
  <c r="AJ111" i="14" s="1"/>
  <c r="F103" i="14"/>
  <c r="F106" i="14" s="1"/>
  <c r="F108" i="14" s="1"/>
  <c r="F15" i="4" s="1"/>
  <c r="AI63" i="14"/>
  <c r="AI111" i="14" s="1"/>
  <c r="V63" i="14"/>
  <c r="V111" i="14" s="1"/>
  <c r="M63" i="14"/>
  <c r="M111" i="14" s="1"/>
  <c r="AA63" i="14"/>
  <c r="AA111" i="14" s="1"/>
  <c r="Y63" i="14"/>
  <c r="Y111" i="14" s="1"/>
  <c r="AB63" i="14"/>
  <c r="AB111" i="14" s="1"/>
  <c r="K63" i="14"/>
  <c r="K111" i="14" s="1"/>
  <c r="J108" i="14"/>
  <c r="AD63" i="14"/>
  <c r="AD111" i="14" s="1"/>
  <c r="X63" i="14"/>
  <c r="X111" i="14" s="1"/>
  <c r="J125" i="14"/>
  <c r="J18" i="4" s="1"/>
  <c r="AC63" i="14"/>
  <c r="AC111" i="14" s="1"/>
  <c r="T63" i="14"/>
  <c r="T111" i="14" s="1"/>
  <c r="P63" i="14"/>
  <c r="P111" i="14" s="1"/>
  <c r="L63" i="14"/>
  <c r="L111" i="14" s="1"/>
  <c r="AF63" i="14"/>
  <c r="AF111" i="14" s="1"/>
  <c r="U63" i="14"/>
  <c r="U111" i="14" s="1"/>
  <c r="I108" i="14"/>
  <c r="AN63" i="14"/>
  <c r="AN111" i="14" s="1"/>
  <c r="R63" i="14"/>
  <c r="R111" i="14" s="1"/>
  <c r="H108" i="14"/>
  <c r="AK63" i="14"/>
  <c r="AK111" i="14" s="1"/>
  <c r="AH63" i="14"/>
  <c r="AH111" i="14" s="1"/>
  <c r="G108" i="14"/>
  <c r="Z63" i="14"/>
  <c r="Z111" i="14" s="1"/>
  <c r="M89" i="14"/>
  <c r="M92" i="14" s="1"/>
  <c r="M95" i="14" s="1"/>
  <c r="M108" i="14" s="1"/>
  <c r="AG89" i="14"/>
  <c r="AG92" i="14" s="1"/>
  <c r="AG95" i="14" s="1"/>
  <c r="R89" i="14"/>
  <c r="R92" i="14" s="1"/>
  <c r="R95" i="14" s="1"/>
  <c r="AH89" i="14"/>
  <c r="AH92" i="14" s="1"/>
  <c r="AH95" i="14" s="1"/>
  <c r="S89" i="14"/>
  <c r="S92" i="14" s="1"/>
  <c r="S95" i="14" s="1"/>
  <c r="AI89" i="14"/>
  <c r="AI92" i="14" s="1"/>
  <c r="AI95" i="14" s="1"/>
  <c r="T89" i="14"/>
  <c r="T92" i="14" s="1"/>
  <c r="T95" i="14" s="1"/>
  <c r="AJ89" i="14"/>
  <c r="AJ92" i="14" s="1"/>
  <c r="AJ95" i="14" s="1"/>
  <c r="AG63" i="14"/>
  <c r="AG111" i="14" s="1"/>
  <c r="AC89" i="14"/>
  <c r="AC92" i="14" s="1"/>
  <c r="AC95" i="14" s="1"/>
  <c r="U89" i="14"/>
  <c r="U92" i="14" s="1"/>
  <c r="U95" i="14" s="1"/>
  <c r="V89" i="14"/>
  <c r="V92" i="14" s="1"/>
  <c r="V95" i="14" s="1"/>
  <c r="AL89" i="14"/>
  <c r="AL92" i="14" s="1"/>
  <c r="AL95" i="14" s="1"/>
  <c r="W89" i="14"/>
  <c r="W92" i="14" s="1"/>
  <c r="W95" i="14" s="1"/>
  <c r="AM89" i="14"/>
  <c r="AM92" i="14" s="1"/>
  <c r="AM95" i="14" s="1"/>
  <c r="X89" i="14"/>
  <c r="X92" i="14" s="1"/>
  <c r="X95" i="14" s="1"/>
  <c r="AN89" i="14"/>
  <c r="AN92" i="14" s="1"/>
  <c r="AN95" i="14" s="1"/>
  <c r="N63" i="14"/>
  <c r="N111" i="14" s="1"/>
  <c r="J113" i="14"/>
  <c r="J16" i="4" s="1"/>
  <c r="AK89" i="14"/>
  <c r="AK92" i="14" s="1"/>
  <c r="AK95" i="14" s="1"/>
  <c r="Z89" i="14"/>
  <c r="Z92" i="14" s="1"/>
  <c r="Z95" i="14" s="1"/>
  <c r="K89" i="14"/>
  <c r="K92" i="14" s="1"/>
  <c r="K95" i="14" s="1"/>
  <c r="K108" i="14" s="1"/>
  <c r="AA89" i="14"/>
  <c r="AA92" i="14" s="1"/>
  <c r="AA95" i="14" s="1"/>
  <c r="L89" i="14"/>
  <c r="L92" i="14" s="1"/>
  <c r="L95" i="14" s="1"/>
  <c r="L108" i="14" s="1"/>
  <c r="AB89" i="14"/>
  <c r="AB92" i="14" s="1"/>
  <c r="AB95" i="14" s="1"/>
  <c r="Q63" i="14"/>
  <c r="Q111" i="14" s="1"/>
  <c r="Y89" i="14"/>
  <c r="Y92" i="14" s="1"/>
  <c r="Y95" i="14" s="1"/>
  <c r="Q89" i="14"/>
  <c r="Q92" i="14" s="1"/>
  <c r="Q95" i="14" s="1"/>
  <c r="Q108" i="14" s="1"/>
  <c r="N89" i="14"/>
  <c r="N92" i="14" s="1"/>
  <c r="N95" i="14" s="1"/>
  <c r="N108" i="14" s="1"/>
  <c r="AD89" i="14"/>
  <c r="AD92" i="14" s="1"/>
  <c r="AD95" i="14" s="1"/>
  <c r="O89" i="14"/>
  <c r="O92" i="14" s="1"/>
  <c r="O95" i="14" s="1"/>
  <c r="O108" i="14" s="1"/>
  <c r="AE89" i="14"/>
  <c r="AE92" i="14" s="1"/>
  <c r="AE95" i="14" s="1"/>
  <c r="P89" i="14"/>
  <c r="P92" i="14" s="1"/>
  <c r="P95" i="14" s="1"/>
  <c r="P108" i="14" s="1"/>
  <c r="AF89" i="14"/>
  <c r="AF92" i="14" s="1"/>
  <c r="AF95" i="14" s="1"/>
  <c r="J55" i="8"/>
  <c r="J56" i="8" s="1"/>
  <c r="I55" i="8"/>
  <c r="I56" i="8" s="1"/>
  <c r="F55" i="8"/>
  <c r="G55" i="8"/>
  <c r="H55" i="8"/>
  <c r="H37" i="10"/>
  <c r="I37" i="10"/>
  <c r="J37" i="10"/>
  <c r="K37" i="10"/>
  <c r="L37" i="10"/>
  <c r="M37" i="10"/>
  <c r="N37" i="10"/>
  <c r="AN33" i="10"/>
  <c r="AN86" i="4" s="1"/>
  <c r="AM33" i="10"/>
  <c r="AM86" i="4" s="1"/>
  <c r="AL33" i="10"/>
  <c r="AL86" i="4" s="1"/>
  <c r="AK33" i="10"/>
  <c r="AK86" i="4" s="1"/>
  <c r="AJ33" i="10"/>
  <c r="AJ86" i="4" s="1"/>
  <c r="AI33" i="10"/>
  <c r="AI86" i="4" s="1"/>
  <c r="AH33" i="10"/>
  <c r="AH86" i="4" s="1"/>
  <c r="AG33" i="10"/>
  <c r="AG86" i="4" s="1"/>
  <c r="AF33" i="10"/>
  <c r="AF86" i="4" s="1"/>
  <c r="AE33" i="10"/>
  <c r="AE86" i="4" s="1"/>
  <c r="AD33" i="10"/>
  <c r="AD86" i="4" s="1"/>
  <c r="AC33" i="10"/>
  <c r="AC86" i="4" s="1"/>
  <c r="AB33" i="10"/>
  <c r="AB86" i="4" s="1"/>
  <c r="AA33" i="10"/>
  <c r="AA86" i="4" s="1"/>
  <c r="Z33" i="10"/>
  <c r="Z86" i="4" s="1"/>
  <c r="Y33" i="10"/>
  <c r="Y86" i="4" s="1"/>
  <c r="X33" i="10"/>
  <c r="X86" i="4" s="1"/>
  <c r="W33" i="10"/>
  <c r="W86" i="4" s="1"/>
  <c r="V33" i="10"/>
  <c r="V86" i="4" s="1"/>
  <c r="U33" i="10"/>
  <c r="U86" i="4" s="1"/>
  <c r="T33" i="10"/>
  <c r="T86" i="4" s="1"/>
  <c r="S33" i="10"/>
  <c r="S86" i="4" s="1"/>
  <c r="R33" i="10"/>
  <c r="R86" i="4" s="1"/>
  <c r="Q33" i="10"/>
  <c r="Q86" i="4" s="1"/>
  <c r="P33" i="10"/>
  <c r="P86" i="4" s="1"/>
  <c r="O33" i="10"/>
  <c r="O86" i="4" s="1"/>
  <c r="N33" i="10"/>
  <c r="N86" i="4" s="1"/>
  <c r="M33" i="10"/>
  <c r="M86" i="4" s="1"/>
  <c r="L33" i="10"/>
  <c r="L86" i="4" s="1"/>
  <c r="K33" i="10"/>
  <c r="K86" i="4" s="1"/>
  <c r="J33" i="10"/>
  <c r="J86" i="4" s="1"/>
  <c r="I33" i="10"/>
  <c r="I86" i="4" s="1"/>
  <c r="H33" i="10"/>
  <c r="H86" i="4" s="1"/>
  <c r="G33" i="10"/>
  <c r="G86" i="4" s="1"/>
  <c r="F33" i="10"/>
  <c r="F34" i="10" s="1"/>
  <c r="G25" i="10"/>
  <c r="H25" i="10"/>
  <c r="I25" i="10"/>
  <c r="G21" i="10"/>
  <c r="G85" i="4" s="1"/>
  <c r="H21" i="10"/>
  <c r="H85" i="4" s="1"/>
  <c r="I21" i="10"/>
  <c r="I85" i="4" s="1"/>
  <c r="J21" i="10"/>
  <c r="J85" i="4" s="1"/>
  <c r="F25" i="10"/>
  <c r="AN21" i="10"/>
  <c r="AN85" i="4" s="1"/>
  <c r="AM21" i="10"/>
  <c r="AM85" i="4" s="1"/>
  <c r="AL21" i="10"/>
  <c r="AL85" i="4" s="1"/>
  <c r="AK21" i="10"/>
  <c r="AK85" i="4" s="1"/>
  <c r="AJ21" i="10"/>
  <c r="AJ85" i="4" s="1"/>
  <c r="AI21" i="10"/>
  <c r="AI85" i="4" s="1"/>
  <c r="AH21" i="10"/>
  <c r="AH85" i="4" s="1"/>
  <c r="AG21" i="10"/>
  <c r="AG85" i="4" s="1"/>
  <c r="AF21" i="10"/>
  <c r="AF85" i="4" s="1"/>
  <c r="AE21" i="10"/>
  <c r="AE85" i="4" s="1"/>
  <c r="AD21" i="10"/>
  <c r="AD85" i="4" s="1"/>
  <c r="AC21" i="10"/>
  <c r="AC85" i="4" s="1"/>
  <c r="AB21" i="10"/>
  <c r="AB85" i="4" s="1"/>
  <c r="AA21" i="10"/>
  <c r="AA85" i="4" s="1"/>
  <c r="Z21" i="10"/>
  <c r="Z85" i="4" s="1"/>
  <c r="Y21" i="10"/>
  <c r="Y85" i="4" s="1"/>
  <c r="X21" i="10"/>
  <c r="X85" i="4" s="1"/>
  <c r="W21" i="10"/>
  <c r="W85" i="4" s="1"/>
  <c r="V21" i="10"/>
  <c r="V85" i="4" s="1"/>
  <c r="U21" i="10"/>
  <c r="U85" i="4" s="1"/>
  <c r="T21" i="10"/>
  <c r="T85" i="4" s="1"/>
  <c r="S21" i="10"/>
  <c r="S85" i="4" s="1"/>
  <c r="R21" i="10"/>
  <c r="R85" i="4" s="1"/>
  <c r="Q21" i="10"/>
  <c r="Q85" i="4" s="1"/>
  <c r="P21" i="10"/>
  <c r="P85" i="4" s="1"/>
  <c r="O21" i="10"/>
  <c r="O85" i="4" s="1"/>
  <c r="N21" i="10"/>
  <c r="N85" i="4" s="1"/>
  <c r="M21" i="10"/>
  <c r="M85" i="4" s="1"/>
  <c r="L21" i="10"/>
  <c r="L85" i="4" s="1"/>
  <c r="K21" i="10"/>
  <c r="K85" i="4" s="1"/>
  <c r="F21" i="10"/>
  <c r="F85" i="4" s="1"/>
  <c r="G13" i="10"/>
  <c r="H13" i="10"/>
  <c r="I13" i="10"/>
  <c r="J13" i="10"/>
  <c r="K13" i="10"/>
  <c r="L13" i="10"/>
  <c r="M13" i="10"/>
  <c r="N13" i="10"/>
  <c r="F13" i="10"/>
  <c r="G9" i="10"/>
  <c r="G84" i="4" s="1"/>
  <c r="J9" i="10"/>
  <c r="J84" i="4" s="1"/>
  <c r="I9" i="10"/>
  <c r="I84" i="4" s="1"/>
  <c r="H9" i="10"/>
  <c r="H84" i="4" s="1"/>
  <c r="F9" i="10"/>
  <c r="G50" i="10"/>
  <c r="H50" i="10"/>
  <c r="I50" i="10"/>
  <c r="F50" i="10"/>
  <c r="G46" i="10"/>
  <c r="G87" i="4" s="1"/>
  <c r="F46" i="10"/>
  <c r="J46" i="10"/>
  <c r="J87" i="4" s="1"/>
  <c r="I46" i="10"/>
  <c r="I87" i="4" s="1"/>
  <c r="H46" i="10"/>
  <c r="H87" i="4" s="1"/>
  <c r="F59" i="10"/>
  <c r="F88" i="4" s="1"/>
  <c r="G63" i="10"/>
  <c r="H63" i="10"/>
  <c r="I63" i="10"/>
  <c r="J63" i="10"/>
  <c r="L63" i="10"/>
  <c r="M63" i="10"/>
  <c r="N63" i="10"/>
  <c r="G59" i="10"/>
  <c r="G88" i="4" s="1"/>
  <c r="G95" i="4"/>
  <c r="H95" i="4"/>
  <c r="I95" i="4"/>
  <c r="J95" i="4"/>
  <c r="G96" i="4"/>
  <c r="H96" i="4"/>
  <c r="I96" i="4"/>
  <c r="J96" i="4"/>
  <c r="G97" i="4"/>
  <c r="H97" i="4"/>
  <c r="I97" i="4"/>
  <c r="J97" i="4"/>
  <c r="F97" i="4"/>
  <c r="F96" i="4"/>
  <c r="F95" i="4"/>
  <c r="E160" i="10"/>
  <c r="E156" i="10"/>
  <c r="E152" i="10"/>
  <c r="G94" i="4"/>
  <c r="H94" i="4"/>
  <c r="I94" i="4"/>
  <c r="J94" i="4"/>
  <c r="K94" i="4"/>
  <c r="L94" i="4"/>
  <c r="M94" i="4"/>
  <c r="N94" i="4"/>
  <c r="O94" i="4"/>
  <c r="P94" i="4"/>
  <c r="Q94" i="4"/>
  <c r="R94" i="4"/>
  <c r="S94" i="4"/>
  <c r="T94" i="4"/>
  <c r="U94" i="4"/>
  <c r="V94" i="4"/>
  <c r="W94" i="4"/>
  <c r="X94" i="4"/>
  <c r="Y94" i="4"/>
  <c r="Z94" i="4"/>
  <c r="AA94" i="4"/>
  <c r="AB94" i="4"/>
  <c r="AC94" i="4"/>
  <c r="AD94" i="4"/>
  <c r="AE94" i="4"/>
  <c r="AF94" i="4"/>
  <c r="AG94" i="4"/>
  <c r="AH94" i="4"/>
  <c r="AI94" i="4"/>
  <c r="AJ94" i="4"/>
  <c r="AK94" i="4"/>
  <c r="AL94" i="4"/>
  <c r="AM94" i="4"/>
  <c r="AN94" i="4"/>
  <c r="F94" i="4"/>
  <c r="M92" i="4"/>
  <c r="N92" i="4"/>
  <c r="O92" i="4"/>
  <c r="P92" i="4"/>
  <c r="Q92" i="4"/>
  <c r="R92" i="4"/>
  <c r="S92" i="4"/>
  <c r="T92" i="4"/>
  <c r="U92" i="4"/>
  <c r="V92" i="4"/>
  <c r="W92" i="4"/>
  <c r="X92" i="4"/>
  <c r="Y92" i="4"/>
  <c r="Z92" i="4"/>
  <c r="AA92" i="4"/>
  <c r="AB92" i="4"/>
  <c r="AC92" i="4"/>
  <c r="AD92" i="4"/>
  <c r="AE92" i="4"/>
  <c r="AF92" i="4"/>
  <c r="AG92" i="4"/>
  <c r="AH92" i="4"/>
  <c r="AI92" i="4"/>
  <c r="AJ92" i="4"/>
  <c r="AK92" i="4"/>
  <c r="AL92" i="4"/>
  <c r="AM92" i="4"/>
  <c r="AN92" i="4"/>
  <c r="L92" i="4"/>
  <c r="G92" i="4"/>
  <c r="H92" i="4"/>
  <c r="I92" i="4"/>
  <c r="J92" i="4"/>
  <c r="K92" i="4"/>
  <c r="F92" i="4"/>
  <c r="G147" i="10"/>
  <c r="H147" i="10"/>
  <c r="I147" i="10"/>
  <c r="J147" i="10"/>
  <c r="K147" i="10"/>
  <c r="L147" i="10"/>
  <c r="M147" i="10"/>
  <c r="N147" i="10"/>
  <c r="F147" i="10"/>
  <c r="F126" i="10"/>
  <c r="G140" i="10"/>
  <c r="H140" i="10"/>
  <c r="I140" i="10"/>
  <c r="J140" i="10"/>
  <c r="F140" i="10"/>
  <c r="F145" i="10" s="1"/>
  <c r="G136" i="10"/>
  <c r="H136" i="10"/>
  <c r="I136" i="10"/>
  <c r="J136" i="10"/>
  <c r="F136" i="10"/>
  <c r="F115" i="10"/>
  <c r="E113" i="10"/>
  <c r="E116" i="10" s="1"/>
  <c r="E134" i="10"/>
  <c r="E137" i="10" s="1"/>
  <c r="G126" i="10"/>
  <c r="H126" i="10"/>
  <c r="I126" i="10"/>
  <c r="J126" i="10"/>
  <c r="K126" i="10"/>
  <c r="L126" i="10"/>
  <c r="M126" i="10"/>
  <c r="N126" i="10"/>
  <c r="I105" i="10"/>
  <c r="G119" i="10"/>
  <c r="H119" i="10"/>
  <c r="I119" i="10"/>
  <c r="J119" i="10"/>
  <c r="F119" i="10"/>
  <c r="F124" i="10" s="1"/>
  <c r="G98" i="10"/>
  <c r="H98" i="10"/>
  <c r="I98" i="10"/>
  <c r="J98" i="10"/>
  <c r="F98" i="10"/>
  <c r="F103" i="10" s="1"/>
  <c r="G77" i="10"/>
  <c r="H77" i="10"/>
  <c r="I77" i="10"/>
  <c r="J77" i="10"/>
  <c r="F77" i="10"/>
  <c r="F82" i="10" s="1"/>
  <c r="G115" i="10"/>
  <c r="H115" i="10"/>
  <c r="I115" i="10"/>
  <c r="J115" i="10"/>
  <c r="F94" i="10"/>
  <c r="E92" i="10"/>
  <c r="G105" i="10"/>
  <c r="H105" i="10"/>
  <c r="F105" i="10"/>
  <c r="G94" i="10"/>
  <c r="H94" i="10"/>
  <c r="I94" i="10"/>
  <c r="J94" i="10"/>
  <c r="G73" i="10"/>
  <c r="H73" i="10"/>
  <c r="I73" i="10"/>
  <c r="J73" i="10"/>
  <c r="F73" i="10"/>
  <c r="AA108" i="14" l="1"/>
  <c r="AA116" i="14" s="1"/>
  <c r="AA117" i="14" s="1"/>
  <c r="AA118" i="14" s="1"/>
  <c r="AA17" i="4" s="1"/>
  <c r="T108" i="14"/>
  <c r="T116" i="14" s="1"/>
  <c r="T117" i="14" s="1"/>
  <c r="T118" i="14" s="1"/>
  <c r="T17" i="4" s="1"/>
  <c r="R108" i="14"/>
  <c r="R116" i="14" s="1"/>
  <c r="R117" i="14" s="1"/>
  <c r="R118" i="14" s="1"/>
  <c r="R17" i="4" s="1"/>
  <c r="Y108" i="14"/>
  <c r="Y116" i="14" s="1"/>
  <c r="Y117" i="14" s="1"/>
  <c r="Y118" i="14" s="1"/>
  <c r="Y17" i="4" s="1"/>
  <c r="U108" i="14"/>
  <c r="U15" i="4" s="1"/>
  <c r="AF108" i="14"/>
  <c r="AF15" i="4" s="1"/>
  <c r="AD108" i="14"/>
  <c r="AD116" i="14" s="1"/>
  <c r="AD117" i="14" s="1"/>
  <c r="AD118" i="14" s="1"/>
  <c r="AD17" i="4" s="1"/>
  <c r="W108" i="14"/>
  <c r="W116" i="14" s="1"/>
  <c r="W117" i="14" s="1"/>
  <c r="W118" i="14" s="1"/>
  <c r="W17" i="4" s="1"/>
  <c r="AC108" i="14"/>
  <c r="AC15" i="4" s="1"/>
  <c r="AI108" i="14"/>
  <c r="AI116" i="14" s="1"/>
  <c r="AI117" i="14" s="1"/>
  <c r="AI118" i="14" s="1"/>
  <c r="AI17" i="4" s="1"/>
  <c r="AG108" i="14"/>
  <c r="AG15" i="4" s="1"/>
  <c r="AB108" i="14"/>
  <c r="AB116" i="14" s="1"/>
  <c r="AB117" i="14" s="1"/>
  <c r="AB118" i="14" s="1"/>
  <c r="AB17" i="4" s="1"/>
  <c r="Z108" i="14"/>
  <c r="Z15" i="4" s="1"/>
  <c r="AN108" i="14"/>
  <c r="AN15" i="4" s="1"/>
  <c r="AL108" i="14"/>
  <c r="AL116" i="14" s="1"/>
  <c r="AL117" i="14" s="1"/>
  <c r="AL118" i="14" s="1"/>
  <c r="AL17" i="4" s="1"/>
  <c r="S108" i="14"/>
  <c r="S116" i="14" s="1"/>
  <c r="S117" i="14" s="1"/>
  <c r="S118" i="14" s="1"/>
  <c r="S17" i="4" s="1"/>
  <c r="AE108" i="14"/>
  <c r="AE15" i="4" s="1"/>
  <c r="AK108" i="14"/>
  <c r="AK116" i="14" s="1"/>
  <c r="AK117" i="14" s="1"/>
  <c r="AK118" i="14" s="1"/>
  <c r="AK17" i="4" s="1"/>
  <c r="X108" i="14"/>
  <c r="X15" i="4" s="1"/>
  <c r="V108" i="14"/>
  <c r="V116" i="14" s="1"/>
  <c r="V117" i="14" s="1"/>
  <c r="V118" i="14" s="1"/>
  <c r="V17" i="4" s="1"/>
  <c r="AJ108" i="14"/>
  <c r="AJ15" i="4" s="1"/>
  <c r="AH108" i="14"/>
  <c r="AH116" i="14" s="1"/>
  <c r="AH117" i="14" s="1"/>
  <c r="AH118" i="14" s="1"/>
  <c r="AH17" i="4" s="1"/>
  <c r="AM108" i="14"/>
  <c r="AM15" i="4" s="1"/>
  <c r="F116" i="14"/>
  <c r="F117" i="14" s="1"/>
  <c r="F118" i="14" s="1"/>
  <c r="F17" i="4" s="1"/>
  <c r="AE116" i="14"/>
  <c r="AE117" i="14" s="1"/>
  <c r="AE118" i="14" s="1"/>
  <c r="AE17" i="4" s="1"/>
  <c r="Q116" i="14"/>
  <c r="Q117" i="14" s="1"/>
  <c r="Q118" i="14" s="1"/>
  <c r="Q17" i="4" s="1"/>
  <c r="Q15" i="4"/>
  <c r="L116" i="14"/>
  <c r="L117" i="14" s="1"/>
  <c r="L118" i="14" s="1"/>
  <c r="L17" i="4" s="1"/>
  <c r="L15" i="4"/>
  <c r="AK15" i="4"/>
  <c r="M116" i="14"/>
  <c r="M117" i="14" s="1"/>
  <c r="M118" i="14" s="1"/>
  <c r="M17" i="4" s="1"/>
  <c r="M15" i="4"/>
  <c r="I116" i="14"/>
  <c r="I117" i="14" s="1"/>
  <c r="I118" i="14" s="1"/>
  <c r="I17" i="4" s="1"/>
  <c r="I15" i="4"/>
  <c r="J116" i="14"/>
  <c r="J117" i="14" s="1"/>
  <c r="J118" i="14" s="1"/>
  <c r="J17" i="4" s="1"/>
  <c r="J15" i="4"/>
  <c r="P116" i="14"/>
  <c r="P117" i="14" s="1"/>
  <c r="P118" i="14" s="1"/>
  <c r="P17" i="4" s="1"/>
  <c r="P15" i="4"/>
  <c r="N116" i="14"/>
  <c r="N117" i="14" s="1"/>
  <c r="N118" i="14" s="1"/>
  <c r="N17" i="4" s="1"/>
  <c r="N15" i="4"/>
  <c r="O116" i="14"/>
  <c r="O117" i="14" s="1"/>
  <c r="O118" i="14" s="1"/>
  <c r="O17" i="4" s="1"/>
  <c r="O15" i="4"/>
  <c r="AC116" i="14"/>
  <c r="AC117" i="14" s="1"/>
  <c r="AC118" i="14" s="1"/>
  <c r="AC17" i="4" s="1"/>
  <c r="H116" i="14"/>
  <c r="H117" i="14" s="1"/>
  <c r="H118" i="14" s="1"/>
  <c r="H17" i="4" s="1"/>
  <c r="H15" i="4"/>
  <c r="K116" i="14"/>
  <c r="K117" i="14" s="1"/>
  <c r="K118" i="14" s="1"/>
  <c r="K17" i="4" s="1"/>
  <c r="K15" i="4"/>
  <c r="G116" i="14"/>
  <c r="G117" i="14" s="1"/>
  <c r="G118" i="14" s="1"/>
  <c r="G17" i="4" s="1"/>
  <c r="G15" i="4"/>
  <c r="F56" i="8"/>
  <c r="F60" i="8" s="1"/>
  <c r="I57" i="8"/>
  <c r="I60" i="8"/>
  <c r="H56" i="8"/>
  <c r="H60" i="8" s="1"/>
  <c r="H84" i="8" s="1"/>
  <c r="J57" i="8"/>
  <c r="J60" i="8"/>
  <c r="G56" i="8"/>
  <c r="G60" i="8" s="1"/>
  <c r="G84" i="8" s="1"/>
  <c r="E138" i="10"/>
  <c r="F142" i="10"/>
  <c r="F143" i="10" s="1"/>
  <c r="E117" i="10"/>
  <c r="E95" i="10"/>
  <c r="F100" i="10" s="1"/>
  <c r="F101" i="10" s="1"/>
  <c r="F121" i="10"/>
  <c r="F122" i="10" s="1"/>
  <c r="F22" i="10"/>
  <c r="G18" i="10" s="1"/>
  <c r="F47" i="10"/>
  <c r="G42" i="10" s="1"/>
  <c r="G47" i="10" s="1"/>
  <c r="H42" i="10" s="1"/>
  <c r="H48" i="10" s="1"/>
  <c r="F87" i="4"/>
  <c r="G30" i="10"/>
  <c r="F86" i="4"/>
  <c r="F10" i="10"/>
  <c r="G6" i="10" s="1"/>
  <c r="F84" i="4"/>
  <c r="F38" i="10"/>
  <c r="F103" i="4" s="1"/>
  <c r="F26" i="10"/>
  <c r="F102" i="4" s="1"/>
  <c r="F14" i="10"/>
  <c r="F101" i="4" s="1"/>
  <c r="F51" i="10"/>
  <c r="F104" i="4" s="1"/>
  <c r="F64" i="10"/>
  <c r="F105" i="4" s="1"/>
  <c r="H59" i="10"/>
  <c r="H88" i="4" s="1"/>
  <c r="F60" i="10"/>
  <c r="G55" i="10" s="1"/>
  <c r="G61" i="10" s="1"/>
  <c r="F148" i="10"/>
  <c r="F109" i="4" s="1"/>
  <c r="F127" i="10"/>
  <c r="F108" i="4" s="1"/>
  <c r="F106" i="10"/>
  <c r="F107" i="4" s="1"/>
  <c r="F84" i="10"/>
  <c r="F85" i="10" s="1"/>
  <c r="F106" i="4" s="1"/>
  <c r="AN116" i="14" l="1"/>
  <c r="AN117" i="14" s="1"/>
  <c r="AN118" i="14" s="1"/>
  <c r="AN17" i="4" s="1"/>
  <c r="AF116" i="14"/>
  <c r="AF117" i="14" s="1"/>
  <c r="AF118" i="14" s="1"/>
  <c r="AF17" i="4" s="1"/>
  <c r="AA15" i="4"/>
  <c r="Z116" i="14"/>
  <c r="Z117" i="14" s="1"/>
  <c r="Z118" i="14" s="1"/>
  <c r="Z17" i="4" s="1"/>
  <c r="U116" i="14"/>
  <c r="U117" i="14" s="1"/>
  <c r="U118" i="14" s="1"/>
  <c r="U17" i="4" s="1"/>
  <c r="AJ116" i="14"/>
  <c r="AJ117" i="14" s="1"/>
  <c r="AJ118" i="14" s="1"/>
  <c r="AJ17" i="4" s="1"/>
  <c r="T15" i="4"/>
  <c r="Y15" i="4"/>
  <c r="W15" i="4"/>
  <c r="AG116" i="14"/>
  <c r="AG117" i="14" s="1"/>
  <c r="AG118" i="14" s="1"/>
  <c r="AG17" i="4" s="1"/>
  <c r="AM116" i="14"/>
  <c r="AM117" i="14" s="1"/>
  <c r="AM118" i="14" s="1"/>
  <c r="AM17" i="4" s="1"/>
  <c r="AI15" i="4"/>
  <c r="V15" i="4"/>
  <c r="S15" i="4"/>
  <c r="R15" i="4"/>
  <c r="AB15" i="4"/>
  <c r="AH15" i="4"/>
  <c r="X116" i="14"/>
  <c r="X117" i="14" s="1"/>
  <c r="X118" i="14" s="1"/>
  <c r="X17" i="4" s="1"/>
  <c r="AL15" i="4"/>
  <c r="AD15" i="4"/>
  <c r="F113" i="4"/>
  <c r="F84" i="8"/>
  <c r="F85" i="8" s="1"/>
  <c r="F77" i="8" s="1"/>
  <c r="F57" i="8"/>
  <c r="G57" i="8"/>
  <c r="G61" i="8" s="1"/>
  <c r="H57" i="8"/>
  <c r="G35" i="10"/>
  <c r="G38" i="10" s="1"/>
  <c r="G103" i="4" s="1"/>
  <c r="G23" i="10"/>
  <c r="G26" i="10" s="1"/>
  <c r="G102" i="4" s="1"/>
  <c r="G11" i="10"/>
  <c r="G14" i="10" s="1"/>
  <c r="G101" i="4" s="1"/>
  <c r="E96" i="10"/>
  <c r="J84" i="8"/>
  <c r="I84" i="8"/>
  <c r="G22" i="10"/>
  <c r="H18" i="10" s="1"/>
  <c r="H23" i="10" s="1"/>
  <c r="H26" i="10" s="1"/>
  <c r="H102" i="4" s="1"/>
  <c r="G48" i="10"/>
  <c r="G51" i="10" s="1"/>
  <c r="G104" i="4" s="1"/>
  <c r="G10" i="10"/>
  <c r="H6" i="10" s="1"/>
  <c r="H11" i="10" s="1"/>
  <c r="H14" i="10" s="1"/>
  <c r="H101" i="4" s="1"/>
  <c r="G34" i="10"/>
  <c r="H30" i="10" s="1"/>
  <c r="H47" i="10"/>
  <c r="I42" i="10" s="1"/>
  <c r="I48" i="10" s="1"/>
  <c r="H51" i="10"/>
  <c r="H104" i="4" s="1"/>
  <c r="G60" i="10"/>
  <c r="H55" i="10" s="1"/>
  <c r="H61" i="10" s="1"/>
  <c r="G64" i="10"/>
  <c r="G105" i="4" s="1"/>
  <c r="F144" i="10"/>
  <c r="G139" i="10" s="1"/>
  <c r="G145" i="10" s="1"/>
  <c r="G142" i="10" s="1"/>
  <c r="F93" i="4"/>
  <c r="F123" i="10"/>
  <c r="G118" i="10" s="1"/>
  <c r="G124" i="10" s="1"/>
  <c r="G121" i="10" s="1"/>
  <c r="F91" i="4"/>
  <c r="F102" i="10"/>
  <c r="G97" i="10" s="1"/>
  <c r="G103" i="10" s="1"/>
  <c r="G100" i="10" s="1"/>
  <c r="F90" i="4"/>
  <c r="G85" i="8" l="1"/>
  <c r="G77" i="8" s="1"/>
  <c r="G79" i="8" s="1"/>
  <c r="F21" i="4"/>
  <c r="F79" i="8"/>
  <c r="H35" i="10"/>
  <c r="H38" i="10" s="1"/>
  <c r="H103" i="4" s="1"/>
  <c r="F80" i="8"/>
  <c r="J85" i="8"/>
  <c r="J77" i="8" s="1"/>
  <c r="G101" i="10"/>
  <c r="G90" i="4" s="1"/>
  <c r="G148" i="10"/>
  <c r="G109" i="4" s="1"/>
  <c r="G143" i="10"/>
  <c r="G93" i="4" s="1"/>
  <c r="H85" i="8"/>
  <c r="H77" i="8" s="1"/>
  <c r="I85" i="8"/>
  <c r="H22" i="10"/>
  <c r="I18" i="10" s="1"/>
  <c r="I23" i="10" s="1"/>
  <c r="I26" i="10" s="1"/>
  <c r="I102" i="4" s="1"/>
  <c r="H10" i="10"/>
  <c r="I6" i="10" s="1"/>
  <c r="I11" i="10" s="1"/>
  <c r="I14" i="10" s="1"/>
  <c r="I101" i="4" s="1"/>
  <c r="H34" i="10"/>
  <c r="I30" i="10" s="1"/>
  <c r="I51" i="10"/>
  <c r="I104" i="4" s="1"/>
  <c r="I47" i="10"/>
  <c r="J42" i="10" s="1"/>
  <c r="H64" i="10"/>
  <c r="H105" i="4" s="1"/>
  <c r="H60" i="10"/>
  <c r="I55" i="10" s="1"/>
  <c r="I61" i="10" s="1"/>
  <c r="G106" i="10"/>
  <c r="G107" i="4" s="1"/>
  <c r="G122" i="10"/>
  <c r="G127" i="10"/>
  <c r="G108" i="4" s="1"/>
  <c r="G21" i="4" l="1"/>
  <c r="F81" i="8"/>
  <c r="J80" i="8"/>
  <c r="J79" i="8"/>
  <c r="H21" i="4"/>
  <c r="I21" i="4"/>
  <c r="I77" i="8"/>
  <c r="G80" i="8"/>
  <c r="K85" i="8"/>
  <c r="J21" i="4"/>
  <c r="I35" i="10"/>
  <c r="I38" i="10" s="1"/>
  <c r="I103" i="4" s="1"/>
  <c r="G102" i="10"/>
  <c r="H97" i="10" s="1"/>
  <c r="H103" i="10" s="1"/>
  <c r="H100" i="10" s="1"/>
  <c r="G144" i="10"/>
  <c r="H139" i="10" s="1"/>
  <c r="H145" i="10" s="1"/>
  <c r="H142" i="10" s="1"/>
  <c r="I22" i="10"/>
  <c r="J18" i="10" s="1"/>
  <c r="J23" i="10" s="1"/>
  <c r="I10" i="10"/>
  <c r="J6" i="10" s="1"/>
  <c r="J11" i="10" s="1"/>
  <c r="I34" i="10"/>
  <c r="J30" i="10" s="1"/>
  <c r="J50" i="10"/>
  <c r="J48" i="10"/>
  <c r="J47" i="10"/>
  <c r="G123" i="10"/>
  <c r="H118" i="10" s="1"/>
  <c r="H124" i="10" s="1"/>
  <c r="H121" i="10" s="1"/>
  <c r="G91" i="4"/>
  <c r="H79" i="8" l="1"/>
  <c r="H80" i="8"/>
  <c r="I79" i="8"/>
  <c r="I80" i="8"/>
  <c r="L85" i="8"/>
  <c r="K21" i="4"/>
  <c r="K42" i="10"/>
  <c r="K45" i="10" s="1"/>
  <c r="K46" i="10" s="1"/>
  <c r="J35" i="10"/>
  <c r="J38" i="10" s="1"/>
  <c r="J103" i="4" s="1"/>
  <c r="H101" i="10"/>
  <c r="H106" i="10"/>
  <c r="H107" i="4" s="1"/>
  <c r="H148" i="10"/>
  <c r="H109" i="4" s="1"/>
  <c r="H143" i="10"/>
  <c r="J10" i="10"/>
  <c r="K6" i="10" s="1"/>
  <c r="K11" i="10" s="1"/>
  <c r="J22" i="10"/>
  <c r="K18" i="10" s="1"/>
  <c r="K23" i="10" s="1"/>
  <c r="J25" i="10"/>
  <c r="J26" i="10" s="1"/>
  <c r="J102" i="4" s="1"/>
  <c r="J34" i="10"/>
  <c r="K30" i="10" s="1"/>
  <c r="J51" i="10"/>
  <c r="J104" i="4" s="1"/>
  <c r="J14" i="10"/>
  <c r="J101" i="4" s="1"/>
  <c r="K9" i="10"/>
  <c r="K84" i="4" s="1"/>
  <c r="K50" i="10"/>
  <c r="I64" i="10"/>
  <c r="I105" i="4" s="1"/>
  <c r="H122" i="10"/>
  <c r="H127" i="10"/>
  <c r="H108" i="4" s="1"/>
  <c r="K48" i="10" l="1"/>
  <c r="K51" i="10" s="1"/>
  <c r="K104" i="4" s="1"/>
  <c r="M85" i="8"/>
  <c r="L21" i="4"/>
  <c r="K35" i="10"/>
  <c r="K38" i="10" s="1"/>
  <c r="K103" i="4" s="1"/>
  <c r="H90" i="4"/>
  <c r="H102" i="10"/>
  <c r="I97" i="10" s="1"/>
  <c r="I103" i="10" s="1"/>
  <c r="I100" i="10" s="1"/>
  <c r="H93" i="4"/>
  <c r="H144" i="10"/>
  <c r="I139" i="10" s="1"/>
  <c r="I145" i="10" s="1"/>
  <c r="I142" i="10" s="1"/>
  <c r="K22" i="10"/>
  <c r="L18" i="10" s="1"/>
  <c r="L23" i="10" s="1"/>
  <c r="K25" i="10"/>
  <c r="K26" i="10" s="1"/>
  <c r="K102" i="4" s="1"/>
  <c r="K34" i="10"/>
  <c r="L30" i="10" s="1"/>
  <c r="K10" i="10"/>
  <c r="L6" i="10" s="1"/>
  <c r="L11" i="10" s="1"/>
  <c r="L14" i="10" s="1"/>
  <c r="L101" i="4" s="1"/>
  <c r="L25" i="10"/>
  <c r="K47" i="10"/>
  <c r="L42" i="10" s="1"/>
  <c r="K87" i="4"/>
  <c r="L9" i="10"/>
  <c r="K14" i="10"/>
  <c r="K101" i="4" s="1"/>
  <c r="H123" i="10"/>
  <c r="I118" i="10" s="1"/>
  <c r="I124" i="10" s="1"/>
  <c r="I121" i="10" s="1"/>
  <c r="H91" i="4"/>
  <c r="L22" i="10" l="1"/>
  <c r="M18" i="10" s="1"/>
  <c r="N85" i="8"/>
  <c r="N21" i="4" s="1"/>
  <c r="M21" i="4"/>
  <c r="L45" i="10"/>
  <c r="L46" i="10" s="1"/>
  <c r="L35" i="10"/>
  <c r="L38" i="10" s="1"/>
  <c r="L103" i="4" s="1"/>
  <c r="I101" i="10"/>
  <c r="I106" i="10"/>
  <c r="I107" i="4" s="1"/>
  <c r="I143" i="10"/>
  <c r="I148" i="10"/>
  <c r="I109" i="4" s="1"/>
  <c r="L34" i="10"/>
  <c r="M30" i="10" s="1"/>
  <c r="L10" i="10"/>
  <c r="M6" i="10" s="1"/>
  <c r="M11" i="10" s="1"/>
  <c r="M14" i="10" s="1"/>
  <c r="M101" i="4" s="1"/>
  <c r="L84" i="4"/>
  <c r="L50" i="10"/>
  <c r="L48" i="10"/>
  <c r="L26" i="10"/>
  <c r="L102" i="4" s="1"/>
  <c r="M22" i="10"/>
  <c r="N18" i="10" s="1"/>
  <c r="M9" i="10"/>
  <c r="I122" i="10"/>
  <c r="I127" i="10"/>
  <c r="I108" i="4" s="1"/>
  <c r="M23" i="10" l="1"/>
  <c r="M25" i="10"/>
  <c r="M26" i="10" s="1"/>
  <c r="M102" i="4" s="1"/>
  <c r="L87" i="4"/>
  <c r="L47" i="10"/>
  <c r="M42" i="10" s="1"/>
  <c r="M48" i="10" s="1"/>
  <c r="M35" i="10"/>
  <c r="M38" i="10" s="1"/>
  <c r="M103" i="4" s="1"/>
  <c r="I102" i="10"/>
  <c r="J97" i="10" s="1"/>
  <c r="I90" i="4"/>
  <c r="I93" i="4"/>
  <c r="I144" i="10"/>
  <c r="J139" i="10" s="1"/>
  <c r="J145" i="10" s="1"/>
  <c r="J142" i="10" s="1"/>
  <c r="M34" i="10"/>
  <c r="N30" i="10" s="1"/>
  <c r="M50" i="10"/>
  <c r="L51" i="10"/>
  <c r="L104" i="4" s="1"/>
  <c r="N23" i="10"/>
  <c r="N25" i="10"/>
  <c r="M10" i="10"/>
  <c r="N6" i="10" s="1"/>
  <c r="N11" i="10" s="1"/>
  <c r="N14" i="10" s="1"/>
  <c r="N101" i="4" s="1"/>
  <c r="M84" i="4"/>
  <c r="N22" i="10"/>
  <c r="O18" i="10" s="1"/>
  <c r="N9" i="10"/>
  <c r="I123" i="10"/>
  <c r="J118" i="10" s="1"/>
  <c r="J124" i="10" s="1"/>
  <c r="J121" i="10" s="1"/>
  <c r="I91" i="4"/>
  <c r="K105" i="10"/>
  <c r="M45" i="10" l="1"/>
  <c r="M46" i="10" s="1"/>
  <c r="M47" i="10" s="1"/>
  <c r="N42" i="10" s="1"/>
  <c r="N48" i="10" s="1"/>
  <c r="N35" i="10"/>
  <c r="N38" i="10" s="1"/>
  <c r="N103" i="4" s="1"/>
  <c r="J105" i="10"/>
  <c r="J103" i="10"/>
  <c r="J100" i="10" s="1"/>
  <c r="J148" i="10"/>
  <c r="J109" i="4" s="1"/>
  <c r="J143" i="10"/>
  <c r="M51" i="10"/>
  <c r="M104" i="4" s="1"/>
  <c r="N34" i="10"/>
  <c r="O30" i="10" s="1"/>
  <c r="N50" i="10"/>
  <c r="N10" i="10"/>
  <c r="O6" i="10" s="1"/>
  <c r="O13" i="10" s="1"/>
  <c r="N84" i="4"/>
  <c r="N26" i="10"/>
  <c r="N102" i="4" s="1"/>
  <c r="O23" i="10"/>
  <c r="O25" i="10"/>
  <c r="O22" i="10"/>
  <c r="P18" i="10" s="1"/>
  <c r="O9" i="10"/>
  <c r="J122" i="10"/>
  <c r="J127" i="10"/>
  <c r="J108" i="4" s="1"/>
  <c r="M87" i="4" l="1"/>
  <c r="N45" i="10"/>
  <c r="N46" i="10" s="1"/>
  <c r="O34" i="10"/>
  <c r="P30" i="10" s="1"/>
  <c r="P35" i="10" s="1"/>
  <c r="O35" i="10"/>
  <c r="J101" i="10"/>
  <c r="J106" i="10"/>
  <c r="J107" i="4" s="1"/>
  <c r="J93" i="4"/>
  <c r="J144" i="10"/>
  <c r="K139" i="10" s="1"/>
  <c r="K145" i="10" s="1"/>
  <c r="O37" i="10"/>
  <c r="N51" i="10"/>
  <c r="N104" i="4" s="1"/>
  <c r="O11" i="10"/>
  <c r="O14" i="10" s="1"/>
  <c r="O101" i="4" s="1"/>
  <c r="O10" i="10"/>
  <c r="P6" i="10" s="1"/>
  <c r="P13" i="10" s="1"/>
  <c r="O84" i="4"/>
  <c r="P37" i="10"/>
  <c r="P25" i="10"/>
  <c r="P23" i="10"/>
  <c r="O26" i="10"/>
  <c r="O102" i="4" s="1"/>
  <c r="P22" i="10"/>
  <c r="Q18" i="10" s="1"/>
  <c r="P9" i="10"/>
  <c r="J123" i="10"/>
  <c r="K118" i="10" s="1"/>
  <c r="K124" i="10" s="1"/>
  <c r="K121" i="10" s="1"/>
  <c r="J91" i="4"/>
  <c r="P34" i="10" l="1"/>
  <c r="Q30" i="10" s="1"/>
  <c r="Q35" i="10" s="1"/>
  <c r="O38" i="10"/>
  <c r="O103" i="4" s="1"/>
  <c r="N87" i="4"/>
  <c r="N47" i="10"/>
  <c r="O42" i="10" s="1"/>
  <c r="K148" i="10"/>
  <c r="K109" i="4" s="1"/>
  <c r="K142" i="10"/>
  <c r="K143" i="10" s="1"/>
  <c r="K93" i="4" s="1"/>
  <c r="J102" i="10"/>
  <c r="K97" i="10" s="1"/>
  <c r="J90" i="4"/>
  <c r="P11" i="10"/>
  <c r="P14" i="10" s="1"/>
  <c r="P101" i="4" s="1"/>
  <c r="P10" i="10"/>
  <c r="Q6" i="10" s="1"/>
  <c r="Q11" i="10" s="1"/>
  <c r="P84" i="4"/>
  <c r="P38" i="10"/>
  <c r="P103" i="4" s="1"/>
  <c r="Q37" i="10"/>
  <c r="Q34" i="10"/>
  <c r="R30" i="10" s="1"/>
  <c r="R35" i="10" s="1"/>
  <c r="Q25" i="10"/>
  <c r="Q23" i="10"/>
  <c r="P26" i="10"/>
  <c r="P102" i="4" s="1"/>
  <c r="Q22" i="10"/>
  <c r="R18" i="10" s="1"/>
  <c r="Q9" i="10"/>
  <c r="K122" i="10"/>
  <c r="K127" i="10"/>
  <c r="K108" i="4" s="1"/>
  <c r="O50" i="10" l="1"/>
  <c r="O45" i="10"/>
  <c r="O46" i="10" s="1"/>
  <c r="O87" i="4" s="1"/>
  <c r="O48" i="10"/>
  <c r="K144" i="10"/>
  <c r="L139" i="10" s="1"/>
  <c r="L145" i="10" s="1"/>
  <c r="L142" i="10" s="1"/>
  <c r="K103" i="10"/>
  <c r="K100" i="10" s="1"/>
  <c r="Q13" i="10"/>
  <c r="Q14" i="10" s="1"/>
  <c r="Q101" i="4" s="1"/>
  <c r="Q38" i="10"/>
  <c r="Q103" i="4" s="1"/>
  <c r="Q10" i="10"/>
  <c r="R6" i="10" s="1"/>
  <c r="R11" i="10" s="1"/>
  <c r="Q84" i="4"/>
  <c r="R37" i="10"/>
  <c r="R34" i="10"/>
  <c r="S30" i="10" s="1"/>
  <c r="S35" i="10" s="1"/>
  <c r="Q26" i="10"/>
  <c r="Q102" i="4" s="1"/>
  <c r="R23" i="10"/>
  <c r="R25" i="10"/>
  <c r="R22" i="10"/>
  <c r="S18" i="10" s="1"/>
  <c r="R9" i="10"/>
  <c r="K123" i="10"/>
  <c r="K91" i="4"/>
  <c r="M105" i="10"/>
  <c r="O51" i="10" l="1"/>
  <c r="O104" i="4" s="1"/>
  <c r="O47" i="10"/>
  <c r="P42" i="10" s="1"/>
  <c r="L118" i="10"/>
  <c r="L124" i="10" s="1"/>
  <c r="K101" i="10"/>
  <c r="K106" i="10"/>
  <c r="K107" i="4" s="1"/>
  <c r="L143" i="10"/>
  <c r="L148" i="10"/>
  <c r="L109" i="4" s="1"/>
  <c r="R13" i="10"/>
  <c r="R14" i="10" s="1"/>
  <c r="R101" i="4" s="1"/>
  <c r="R38" i="10"/>
  <c r="R103" i="4" s="1"/>
  <c r="R10" i="10"/>
  <c r="S6" i="10" s="1"/>
  <c r="S11" i="10" s="1"/>
  <c r="R84" i="4"/>
  <c r="S37" i="10"/>
  <c r="S34" i="10"/>
  <c r="T30" i="10" s="1"/>
  <c r="T35" i="10" s="1"/>
  <c r="S23" i="10"/>
  <c r="S25" i="10"/>
  <c r="R26" i="10"/>
  <c r="R102" i="4" s="1"/>
  <c r="S22" i="10"/>
  <c r="T18" i="10" s="1"/>
  <c r="S9" i="10"/>
  <c r="P48" i="10" l="1"/>
  <c r="P50" i="10"/>
  <c r="P45" i="10"/>
  <c r="P46" i="10" s="1"/>
  <c r="P87" i="4" s="1"/>
  <c r="L121" i="10"/>
  <c r="L122" i="10" s="1"/>
  <c r="L91" i="4" s="1"/>
  <c r="L127" i="10"/>
  <c r="L108" i="4" s="1"/>
  <c r="K90" i="4"/>
  <c r="K102" i="10"/>
  <c r="L97" i="10" s="1"/>
  <c r="L93" i="4"/>
  <c r="L144" i="10"/>
  <c r="M139" i="10" s="1"/>
  <c r="S38" i="10"/>
  <c r="S103" i="4" s="1"/>
  <c r="S13" i="10"/>
  <c r="S14" i="10" s="1"/>
  <c r="S101" i="4" s="1"/>
  <c r="S10" i="10"/>
  <c r="T6" i="10" s="1"/>
  <c r="T11" i="10" s="1"/>
  <c r="S84" i="4"/>
  <c r="T37" i="10"/>
  <c r="S26" i="10"/>
  <c r="S102" i="4" s="1"/>
  <c r="T34" i="10"/>
  <c r="U30" i="10" s="1"/>
  <c r="U35" i="10" s="1"/>
  <c r="T25" i="10"/>
  <c r="T23" i="10"/>
  <c r="T22" i="10"/>
  <c r="U18" i="10" s="1"/>
  <c r="T9" i="10"/>
  <c r="P51" i="10" l="1"/>
  <c r="P104" i="4" s="1"/>
  <c r="L123" i="10"/>
  <c r="M118" i="10" s="1"/>
  <c r="M124" i="10" s="1"/>
  <c r="M121" i="10" s="1"/>
  <c r="M122" i="10" s="1"/>
  <c r="P47" i="10"/>
  <c r="Q42" i="10" s="1"/>
  <c r="L105" i="10"/>
  <c r="L103" i="10"/>
  <c r="M145" i="10"/>
  <c r="M142" i="10" s="1"/>
  <c r="T13" i="10"/>
  <c r="T14" i="10" s="1"/>
  <c r="T101" i="4" s="1"/>
  <c r="T38" i="10"/>
  <c r="T103" i="4" s="1"/>
  <c r="T10" i="10"/>
  <c r="U6" i="10" s="1"/>
  <c r="U11" i="10" s="1"/>
  <c r="T84" i="4"/>
  <c r="U37" i="10"/>
  <c r="U34" i="10"/>
  <c r="V30" i="10" s="1"/>
  <c r="V35" i="10" s="1"/>
  <c r="U25" i="10"/>
  <c r="U23" i="10"/>
  <c r="T26" i="10"/>
  <c r="T102" i="4" s="1"/>
  <c r="U22" i="10"/>
  <c r="V18" i="10" s="1"/>
  <c r="U9" i="10"/>
  <c r="N105" i="10"/>
  <c r="Q45" i="10" l="1"/>
  <c r="Q46" i="10" s="1"/>
  <c r="Q87" i="4" s="1"/>
  <c r="Q50" i="10"/>
  <c r="M127" i="10"/>
  <c r="M108" i="4" s="1"/>
  <c r="Q48" i="10"/>
  <c r="L100" i="10"/>
  <c r="L101" i="10" s="1"/>
  <c r="L90" i="4" s="1"/>
  <c r="L106" i="10"/>
  <c r="L107" i="4" s="1"/>
  <c r="M143" i="10"/>
  <c r="M148" i="10"/>
  <c r="M109" i="4" s="1"/>
  <c r="U13" i="10"/>
  <c r="U14" i="10" s="1"/>
  <c r="U101" i="4" s="1"/>
  <c r="U38" i="10"/>
  <c r="U103" i="4" s="1"/>
  <c r="U10" i="10"/>
  <c r="V6" i="10" s="1"/>
  <c r="V13" i="10" s="1"/>
  <c r="U84" i="4"/>
  <c r="V37" i="10"/>
  <c r="V34" i="10"/>
  <c r="W30" i="10" s="1"/>
  <c r="W35" i="10" s="1"/>
  <c r="U26" i="10"/>
  <c r="U102" i="4" s="1"/>
  <c r="V23" i="10"/>
  <c r="V25" i="10"/>
  <c r="V22" i="10"/>
  <c r="W18" i="10" s="1"/>
  <c r="V9" i="10"/>
  <c r="M123" i="10"/>
  <c r="N118" i="10" s="1"/>
  <c r="N124" i="10" s="1"/>
  <c r="N121" i="10" s="1"/>
  <c r="M91" i="4"/>
  <c r="Q47" i="10" l="1"/>
  <c r="R42" i="10" s="1"/>
  <c r="R48" i="10" s="1"/>
  <c r="R50" i="10"/>
  <c r="Q51" i="10"/>
  <c r="Q104" i="4" s="1"/>
  <c r="R45" i="10"/>
  <c r="R46" i="10" s="1"/>
  <c r="L102" i="10"/>
  <c r="M97" i="10" s="1"/>
  <c r="M103" i="10" s="1"/>
  <c r="M100" i="10" s="1"/>
  <c r="M93" i="4"/>
  <c r="M144" i="10"/>
  <c r="N139" i="10" s="1"/>
  <c r="V11" i="10"/>
  <c r="V14" i="10" s="1"/>
  <c r="V101" i="4" s="1"/>
  <c r="V38" i="10"/>
  <c r="V103" i="4" s="1"/>
  <c r="V10" i="10"/>
  <c r="W6" i="10" s="1"/>
  <c r="W11" i="10" s="1"/>
  <c r="V84" i="4"/>
  <c r="W37" i="10"/>
  <c r="W34" i="10"/>
  <c r="X30" i="10" s="1"/>
  <c r="X35" i="10" s="1"/>
  <c r="W23" i="10"/>
  <c r="W25" i="10"/>
  <c r="V26" i="10"/>
  <c r="V102" i="4" s="1"/>
  <c r="W22" i="10"/>
  <c r="X18" i="10" s="1"/>
  <c r="W9" i="10"/>
  <c r="O105" i="10"/>
  <c r="N122" i="10"/>
  <c r="N127" i="10"/>
  <c r="N108" i="4" s="1"/>
  <c r="R51" i="10" l="1"/>
  <c r="R104" i="4" s="1"/>
  <c r="R47" i="10"/>
  <c r="S42" i="10" s="1"/>
  <c r="S50" i="10" s="1"/>
  <c r="R87" i="4"/>
  <c r="M101" i="10"/>
  <c r="M106" i="10"/>
  <c r="M107" i="4" s="1"/>
  <c r="N145" i="10"/>
  <c r="N142" i="10" s="1"/>
  <c r="W38" i="10"/>
  <c r="W103" i="4" s="1"/>
  <c r="W13" i="10"/>
  <c r="W14" i="10" s="1"/>
  <c r="W101" i="4" s="1"/>
  <c r="W10" i="10"/>
  <c r="X6" i="10" s="1"/>
  <c r="X11" i="10" s="1"/>
  <c r="W84" i="4"/>
  <c r="X37" i="10"/>
  <c r="X34" i="10"/>
  <c r="Y30" i="10" s="1"/>
  <c r="Y35" i="10" s="1"/>
  <c r="X25" i="10"/>
  <c r="X23" i="10"/>
  <c r="W26" i="10"/>
  <c r="W102" i="4" s="1"/>
  <c r="X22" i="10"/>
  <c r="Y18" i="10" s="1"/>
  <c r="X9" i="10"/>
  <c r="N123" i="10"/>
  <c r="O118" i="10" s="1"/>
  <c r="O126" i="10" s="1"/>
  <c r="N91" i="4"/>
  <c r="S45" i="10" l="1"/>
  <c r="S46" i="10" s="1"/>
  <c r="S48" i="10"/>
  <c r="S51" i="10" s="1"/>
  <c r="S104" i="4" s="1"/>
  <c r="M90" i="4"/>
  <c r="M102" i="10"/>
  <c r="N97" i="10" s="1"/>
  <c r="N143" i="10"/>
  <c r="N148" i="10"/>
  <c r="N109" i="4" s="1"/>
  <c r="X13" i="10"/>
  <c r="X14" i="10" s="1"/>
  <c r="X101" i="4" s="1"/>
  <c r="X10" i="10"/>
  <c r="Y6" i="10" s="1"/>
  <c r="Y11" i="10" s="1"/>
  <c r="X84" i="4"/>
  <c r="X38" i="10"/>
  <c r="X103" i="4" s="1"/>
  <c r="Y37" i="10"/>
  <c r="O124" i="10"/>
  <c r="Y34" i="10"/>
  <c r="Z30" i="10" s="1"/>
  <c r="Z35" i="10" s="1"/>
  <c r="X26" i="10"/>
  <c r="X102" i="4" s="1"/>
  <c r="Y25" i="10"/>
  <c r="Y23" i="10"/>
  <c r="Y22" i="10"/>
  <c r="Z18" i="10" s="1"/>
  <c r="Y9" i="10"/>
  <c r="P105" i="10"/>
  <c r="S47" i="10" l="1"/>
  <c r="T42" i="10" s="1"/>
  <c r="T50" i="10" s="1"/>
  <c r="S87" i="4"/>
  <c r="O121" i="10"/>
  <c r="O122" i="10" s="1"/>
  <c r="N103" i="10"/>
  <c r="N100" i="10" s="1"/>
  <c r="N93" i="4"/>
  <c r="N144" i="10"/>
  <c r="O139" i="10" s="1"/>
  <c r="O127" i="10"/>
  <c r="O108" i="4" s="1"/>
  <c r="Y13" i="10"/>
  <c r="Y14" i="10" s="1"/>
  <c r="Y101" i="4" s="1"/>
  <c r="Y38" i="10"/>
  <c r="Y103" i="4" s="1"/>
  <c r="Y10" i="10"/>
  <c r="Z6" i="10" s="1"/>
  <c r="Z11" i="10" s="1"/>
  <c r="Y84" i="4"/>
  <c r="Z37" i="10"/>
  <c r="Y26" i="10"/>
  <c r="Y102" i="4" s="1"/>
  <c r="Z34" i="10"/>
  <c r="AA30" i="10" s="1"/>
  <c r="AA35" i="10" s="1"/>
  <c r="Z23" i="10"/>
  <c r="Z25" i="10"/>
  <c r="Z22" i="10"/>
  <c r="AA18" i="10" s="1"/>
  <c r="Z9" i="10"/>
  <c r="T45" i="10" l="1"/>
  <c r="T46" i="10" s="1"/>
  <c r="T48" i="10"/>
  <c r="T51" i="10" s="1"/>
  <c r="T104" i="4" s="1"/>
  <c r="O123" i="10"/>
  <c r="P118" i="10" s="1"/>
  <c r="P126" i="10" s="1"/>
  <c r="O91" i="4"/>
  <c r="N101" i="10"/>
  <c r="N106" i="10"/>
  <c r="N107" i="4" s="1"/>
  <c r="O145" i="10"/>
  <c r="O147" i="10"/>
  <c r="Z13" i="10"/>
  <c r="Z14" i="10" s="1"/>
  <c r="Z101" i="4" s="1"/>
  <c r="Z26" i="10"/>
  <c r="Z102" i="4" s="1"/>
  <c r="Z10" i="10"/>
  <c r="AA6" i="10" s="1"/>
  <c r="AA13" i="10" s="1"/>
  <c r="Z84" i="4"/>
  <c r="Z38" i="10"/>
  <c r="Z103" i="4" s="1"/>
  <c r="AA34" i="10"/>
  <c r="AB30" i="10" s="1"/>
  <c r="AB35" i="10" s="1"/>
  <c r="AA23" i="10"/>
  <c r="AA25" i="10"/>
  <c r="AA22" i="10"/>
  <c r="AB18" i="10" s="1"/>
  <c r="AA9" i="10"/>
  <c r="T47" i="10" l="1"/>
  <c r="U42" i="10" s="1"/>
  <c r="U50" i="10" s="1"/>
  <c r="T87" i="4"/>
  <c r="P124" i="10"/>
  <c r="P127" i="10" s="1"/>
  <c r="P108" i="4" s="1"/>
  <c r="O142" i="10"/>
  <c r="O143" i="10" s="1"/>
  <c r="O148" i="10"/>
  <c r="O109" i="4" s="1"/>
  <c r="N90" i="4"/>
  <c r="N102" i="10"/>
  <c r="O97" i="10" s="1"/>
  <c r="AA11" i="10"/>
  <c r="AA14" i="10" s="1"/>
  <c r="AA101" i="4" s="1"/>
  <c r="AA38" i="10"/>
  <c r="AA103" i="4" s="1"/>
  <c r="AA10" i="10"/>
  <c r="AB6" i="10" s="1"/>
  <c r="AB11" i="10" s="1"/>
  <c r="AA84" i="4"/>
  <c r="AB37" i="10"/>
  <c r="AA26" i="10"/>
  <c r="AA102" i="4" s="1"/>
  <c r="AB34" i="10"/>
  <c r="AC30" i="10" s="1"/>
  <c r="AC35" i="10" s="1"/>
  <c r="AB25" i="10"/>
  <c r="AB23" i="10"/>
  <c r="AB22" i="10"/>
  <c r="AC18" i="10" s="1"/>
  <c r="AB9" i="10"/>
  <c r="U45" i="10" l="1"/>
  <c r="U46" i="10" s="1"/>
  <c r="U48" i="10"/>
  <c r="U51" i="10" s="1"/>
  <c r="U104" i="4" s="1"/>
  <c r="P121" i="10"/>
  <c r="P122" i="10" s="1"/>
  <c r="O93" i="4"/>
  <c r="O144" i="10"/>
  <c r="P139" i="10" s="1"/>
  <c r="P145" i="10" s="1"/>
  <c r="O103" i="10"/>
  <c r="O100" i="10" s="1"/>
  <c r="AB13" i="10"/>
  <c r="AB14" i="10" s="1"/>
  <c r="AB101" i="4" s="1"/>
  <c r="AB10" i="10"/>
  <c r="AC6" i="10" s="1"/>
  <c r="AC11" i="10" s="1"/>
  <c r="AB84" i="4"/>
  <c r="AB38" i="10"/>
  <c r="AB103" i="4" s="1"/>
  <c r="AC37" i="10"/>
  <c r="AC34" i="10"/>
  <c r="AD30" i="10" s="1"/>
  <c r="AD35" i="10" s="1"/>
  <c r="AC25" i="10"/>
  <c r="AC23" i="10"/>
  <c r="AB26" i="10"/>
  <c r="AB102" i="4" s="1"/>
  <c r="AC22" i="10"/>
  <c r="AD18" i="10" s="1"/>
  <c r="AC9" i="10"/>
  <c r="P147" i="10" l="1"/>
  <c r="P148" i="10" s="1"/>
  <c r="P109" i="4" s="1"/>
  <c r="U87" i="4"/>
  <c r="U47" i="10"/>
  <c r="V42" i="10" s="1"/>
  <c r="V50" i="10" s="1"/>
  <c r="P123" i="10"/>
  <c r="Q118" i="10" s="1"/>
  <c r="P91" i="4"/>
  <c r="P142" i="10"/>
  <c r="P143" i="10" s="1"/>
  <c r="O101" i="10"/>
  <c r="O106" i="10"/>
  <c r="O107" i="4" s="1"/>
  <c r="AC13" i="10"/>
  <c r="AC14" i="10" s="1"/>
  <c r="AC101" i="4" s="1"/>
  <c r="AC38" i="10"/>
  <c r="AC103" i="4" s="1"/>
  <c r="AC10" i="10"/>
  <c r="AD6" i="10" s="1"/>
  <c r="AD13" i="10" s="1"/>
  <c r="AC84" i="4"/>
  <c r="AD37" i="10"/>
  <c r="AD34" i="10"/>
  <c r="AE30" i="10" s="1"/>
  <c r="AE35" i="10" s="1"/>
  <c r="AD23" i="10"/>
  <c r="AD25" i="10"/>
  <c r="AC26" i="10"/>
  <c r="AC102" i="4" s="1"/>
  <c r="AD22" i="10"/>
  <c r="AE18" i="10" s="1"/>
  <c r="AD9" i="10"/>
  <c r="V45" i="10" l="1"/>
  <c r="V46" i="10" s="1"/>
  <c r="V48" i="10"/>
  <c r="V51" i="10" s="1"/>
  <c r="V104" i="4" s="1"/>
  <c r="Q126" i="10"/>
  <c r="Q124" i="10"/>
  <c r="P93" i="4"/>
  <c r="P144" i="10"/>
  <c r="Q139" i="10" s="1"/>
  <c r="Q145" i="10" s="1"/>
  <c r="Q142" i="10" s="1"/>
  <c r="O90" i="4"/>
  <c r="O102" i="10"/>
  <c r="P97" i="10" s="1"/>
  <c r="AD11" i="10"/>
  <c r="AD14" i="10" s="1"/>
  <c r="AD101" i="4" s="1"/>
  <c r="AD38" i="10"/>
  <c r="AD103" i="4" s="1"/>
  <c r="AD10" i="10"/>
  <c r="AE6" i="10" s="1"/>
  <c r="AE13" i="10" s="1"/>
  <c r="AD84" i="4"/>
  <c r="AD26" i="10"/>
  <c r="AD102" i="4" s="1"/>
  <c r="AE37" i="10"/>
  <c r="AE34" i="10"/>
  <c r="AF30" i="10" s="1"/>
  <c r="AF35" i="10" s="1"/>
  <c r="AE23" i="10"/>
  <c r="AE25" i="10"/>
  <c r="AE22" i="10"/>
  <c r="AF18" i="10" s="1"/>
  <c r="AE9" i="10"/>
  <c r="Q147" i="10" l="1"/>
  <c r="Q148" i="10" s="1"/>
  <c r="Q109" i="4" s="1"/>
  <c r="V87" i="4"/>
  <c r="V47" i="10"/>
  <c r="W42" i="10" s="1"/>
  <c r="W50" i="10" s="1"/>
  <c r="Q121" i="10"/>
  <c r="Q122" i="10" s="1"/>
  <c r="Q127" i="10"/>
  <c r="Q108" i="4" s="1"/>
  <c r="P103" i="10"/>
  <c r="P100" i="10" s="1"/>
  <c r="Q143" i="10"/>
  <c r="AE11" i="10"/>
  <c r="AE14" i="10" s="1"/>
  <c r="AE101" i="4" s="1"/>
  <c r="AE10" i="10"/>
  <c r="AF6" i="10" s="1"/>
  <c r="AF11" i="10" s="1"/>
  <c r="AE84" i="4"/>
  <c r="AE38" i="10"/>
  <c r="AE103" i="4" s="1"/>
  <c r="AF37" i="10"/>
  <c r="AE26" i="10"/>
  <c r="AE102" i="4" s="1"/>
  <c r="AF34" i="10"/>
  <c r="AG30" i="10" s="1"/>
  <c r="AG35" i="10" s="1"/>
  <c r="AF25" i="10"/>
  <c r="AF23" i="10"/>
  <c r="AF22" i="10"/>
  <c r="AG18" i="10" s="1"/>
  <c r="AF9" i="10"/>
  <c r="W45" i="10" l="1"/>
  <c r="W46" i="10" s="1"/>
  <c r="W48" i="10"/>
  <c r="W51" i="10" s="1"/>
  <c r="W104" i="4" s="1"/>
  <c r="Q91" i="4"/>
  <c r="Q123" i="10"/>
  <c r="R118" i="10" s="1"/>
  <c r="P101" i="10"/>
  <c r="P106" i="10"/>
  <c r="P107" i="4" s="1"/>
  <c r="Q144" i="10"/>
  <c r="R139" i="10" s="1"/>
  <c r="Q93" i="4"/>
  <c r="AF13" i="10"/>
  <c r="AF14" i="10" s="1"/>
  <c r="AF101" i="4" s="1"/>
  <c r="AF10" i="10"/>
  <c r="AG6" i="10" s="1"/>
  <c r="AG13" i="10" s="1"/>
  <c r="AF84" i="4"/>
  <c r="AF38" i="10"/>
  <c r="AF103" i="4" s="1"/>
  <c r="AG37" i="10"/>
  <c r="AG34" i="10"/>
  <c r="AH30" i="10" s="1"/>
  <c r="AH35" i="10" s="1"/>
  <c r="AF26" i="10"/>
  <c r="AF102" i="4" s="1"/>
  <c r="AG25" i="10"/>
  <c r="AG23" i="10"/>
  <c r="AG22" i="10"/>
  <c r="AH18" i="10" s="1"/>
  <c r="AG9" i="10"/>
  <c r="W87" i="4" l="1"/>
  <c r="W47" i="10"/>
  <c r="X42" i="10" s="1"/>
  <c r="X50" i="10" s="1"/>
  <c r="R126" i="10"/>
  <c r="R124" i="10"/>
  <c r="P90" i="4"/>
  <c r="P102" i="10"/>
  <c r="Q97" i="10" s="1"/>
  <c r="R145" i="10"/>
  <c r="R147" i="10"/>
  <c r="AG11" i="10"/>
  <c r="AG14" i="10" s="1"/>
  <c r="AG101" i="4" s="1"/>
  <c r="AG38" i="10"/>
  <c r="AG103" i="4" s="1"/>
  <c r="AG10" i="10"/>
  <c r="AH6" i="10" s="1"/>
  <c r="AH13" i="10" s="1"/>
  <c r="AG84" i="4"/>
  <c r="AH37" i="10"/>
  <c r="AH34" i="10"/>
  <c r="AI30" i="10" s="1"/>
  <c r="AI35" i="10" s="1"/>
  <c r="AH23" i="10"/>
  <c r="AH25" i="10"/>
  <c r="AG26" i="10"/>
  <c r="AG102" i="4" s="1"/>
  <c r="AH22" i="10"/>
  <c r="AI18" i="10" s="1"/>
  <c r="AH9" i="10"/>
  <c r="X45" i="10" l="1"/>
  <c r="X46" i="10" s="1"/>
  <c r="X87" i="4" s="1"/>
  <c r="X48" i="10"/>
  <c r="X51" i="10" s="1"/>
  <c r="X104" i="4" s="1"/>
  <c r="R121" i="10"/>
  <c r="R122" i="10" s="1"/>
  <c r="R127" i="10"/>
  <c r="R108" i="4" s="1"/>
  <c r="R142" i="10"/>
  <c r="R143" i="10" s="1"/>
  <c r="R148" i="10"/>
  <c r="R109" i="4" s="1"/>
  <c r="Q105" i="10"/>
  <c r="Q103" i="10"/>
  <c r="AH38" i="10"/>
  <c r="AH103" i="4" s="1"/>
  <c r="AH11" i="10"/>
  <c r="AH14" i="10" s="1"/>
  <c r="AH101" i="4" s="1"/>
  <c r="AH10" i="10"/>
  <c r="AI6" i="10" s="1"/>
  <c r="AI11" i="10" s="1"/>
  <c r="AH84" i="4"/>
  <c r="AI37" i="10"/>
  <c r="AH26" i="10"/>
  <c r="AH102" i="4" s="1"/>
  <c r="AI34" i="10"/>
  <c r="AJ30" i="10" s="1"/>
  <c r="AJ35" i="10" s="1"/>
  <c r="AI23" i="10"/>
  <c r="AI25" i="10"/>
  <c r="AI22" i="10"/>
  <c r="AJ18" i="10" s="1"/>
  <c r="AI9" i="10"/>
  <c r="X47" i="10" l="1"/>
  <c r="Y42" i="10" s="1"/>
  <c r="Y50" i="10" s="1"/>
  <c r="R91" i="4"/>
  <c r="R123" i="10"/>
  <c r="S118" i="10" s="1"/>
  <c r="R93" i="4"/>
  <c r="R144" i="10"/>
  <c r="S139" i="10" s="1"/>
  <c r="S147" i="10" s="1"/>
  <c r="Q100" i="10"/>
  <c r="Q101" i="10" s="1"/>
  <c r="Q106" i="10"/>
  <c r="Q107" i="4" s="1"/>
  <c r="AI13" i="10"/>
  <c r="AI14" i="10" s="1"/>
  <c r="AI101" i="4" s="1"/>
  <c r="AI10" i="10"/>
  <c r="AJ6" i="10" s="1"/>
  <c r="AJ13" i="10" s="1"/>
  <c r="AI84" i="4"/>
  <c r="AI26" i="10"/>
  <c r="AI102" i="4" s="1"/>
  <c r="AI38" i="10"/>
  <c r="AI103" i="4" s="1"/>
  <c r="AJ37" i="10"/>
  <c r="AJ34" i="10"/>
  <c r="AK30" i="10" s="1"/>
  <c r="AK35" i="10" s="1"/>
  <c r="AJ25" i="10"/>
  <c r="AJ23" i="10"/>
  <c r="AJ22" i="10"/>
  <c r="AK18" i="10" s="1"/>
  <c r="AJ9" i="10"/>
  <c r="S145" i="10" l="1"/>
  <c r="S142" i="10" s="1"/>
  <c r="S143" i="10" s="1"/>
  <c r="Y45" i="10"/>
  <c r="Y46" i="10" s="1"/>
  <c r="Y87" i="4" s="1"/>
  <c r="Y48" i="10"/>
  <c r="Y51" i="10" s="1"/>
  <c r="Y104" i="4" s="1"/>
  <c r="S126" i="10"/>
  <c r="S124" i="10"/>
  <c r="Q90" i="4"/>
  <c r="Q102" i="10"/>
  <c r="R97" i="10" s="1"/>
  <c r="AJ11" i="10"/>
  <c r="AJ14" i="10" s="1"/>
  <c r="AJ101" i="4" s="1"/>
  <c r="AJ38" i="10"/>
  <c r="AJ103" i="4" s="1"/>
  <c r="AJ10" i="10"/>
  <c r="AK6" i="10" s="1"/>
  <c r="AK13" i="10" s="1"/>
  <c r="AJ84" i="4"/>
  <c r="AK37" i="10"/>
  <c r="AK34" i="10"/>
  <c r="AL30" i="10" s="1"/>
  <c r="AL35" i="10" s="1"/>
  <c r="AK25" i="10"/>
  <c r="AK23" i="10"/>
  <c r="AJ26" i="10"/>
  <c r="AJ102" i="4" s="1"/>
  <c r="AK22" i="10"/>
  <c r="AL18" i="10" s="1"/>
  <c r="AK9" i="10"/>
  <c r="S148" i="10" l="1"/>
  <c r="S109" i="4" s="1"/>
  <c r="R103" i="10"/>
  <c r="R100" i="10" s="1"/>
  <c r="R101" i="10" s="1"/>
  <c r="R105" i="10"/>
  <c r="Y47" i="10"/>
  <c r="Z42" i="10" s="1"/>
  <c r="S121" i="10"/>
  <c r="S122" i="10" s="1"/>
  <c r="S127" i="10"/>
  <c r="S108" i="4" s="1"/>
  <c r="S93" i="4"/>
  <c r="S144" i="10"/>
  <c r="T139" i="10" s="1"/>
  <c r="AK11" i="10"/>
  <c r="AK14" i="10" s="1"/>
  <c r="AK101" i="4" s="1"/>
  <c r="AK38" i="10"/>
  <c r="AK103" i="4" s="1"/>
  <c r="AK10" i="10"/>
  <c r="AL6" i="10" s="1"/>
  <c r="AL13" i="10" s="1"/>
  <c r="AK84" i="4"/>
  <c r="AL37" i="10"/>
  <c r="AL34" i="10"/>
  <c r="AM30" i="10" s="1"/>
  <c r="AM35" i="10" s="1"/>
  <c r="AK26" i="10"/>
  <c r="AK102" i="4" s="1"/>
  <c r="AL25" i="10"/>
  <c r="AL23" i="10"/>
  <c r="AL22" i="10"/>
  <c r="AM18" i="10" s="1"/>
  <c r="AL9" i="10"/>
  <c r="Z45" i="10" l="1"/>
  <c r="Z46" i="10" s="1"/>
  <c r="Z87" i="4" s="1"/>
  <c r="Z50" i="10"/>
  <c r="R106" i="10"/>
  <c r="R107" i="4" s="1"/>
  <c r="Z48" i="10"/>
  <c r="Z47" i="10"/>
  <c r="AA42" i="10" s="1"/>
  <c r="AA50" i="10" s="1"/>
  <c r="S91" i="4"/>
  <c r="S123" i="10"/>
  <c r="T118" i="10" s="1"/>
  <c r="R90" i="4"/>
  <c r="R102" i="10"/>
  <c r="S97" i="10" s="1"/>
  <c r="S105" i="10" s="1"/>
  <c r="T147" i="10"/>
  <c r="T145" i="10"/>
  <c r="AL11" i="10"/>
  <c r="AL14" i="10" s="1"/>
  <c r="AL101" i="4" s="1"/>
  <c r="AL10" i="10"/>
  <c r="AM6" i="10" s="1"/>
  <c r="AM13" i="10" s="1"/>
  <c r="AL84" i="4"/>
  <c r="AL38" i="10"/>
  <c r="AL103" i="4" s="1"/>
  <c r="AM37" i="10"/>
  <c r="AM34" i="10"/>
  <c r="AN30" i="10" s="1"/>
  <c r="AN35" i="10" s="1"/>
  <c r="AL26" i="10"/>
  <c r="AL102" i="4" s="1"/>
  <c r="AM23" i="10"/>
  <c r="AM25" i="10"/>
  <c r="AM22" i="10"/>
  <c r="AN18" i="10" s="1"/>
  <c r="AM9" i="10"/>
  <c r="Z51" i="10" l="1"/>
  <c r="Z104" i="4" s="1"/>
  <c r="AA45" i="10"/>
  <c r="AA46" i="10" s="1"/>
  <c r="AA87" i="4" s="1"/>
  <c r="AA48" i="10"/>
  <c r="AA51" i="10" s="1"/>
  <c r="AA104" i="4" s="1"/>
  <c r="T126" i="10"/>
  <c r="T124" i="10"/>
  <c r="T142" i="10"/>
  <c r="T143" i="10" s="1"/>
  <c r="S103" i="10"/>
  <c r="S100" i="10" s="1"/>
  <c r="T148" i="10"/>
  <c r="T109" i="4" s="1"/>
  <c r="AM11" i="10"/>
  <c r="AM14" i="10" s="1"/>
  <c r="AM101" i="4" s="1"/>
  <c r="AM38" i="10"/>
  <c r="AM103" i="4" s="1"/>
  <c r="AM10" i="10"/>
  <c r="AN6" i="10" s="1"/>
  <c r="AN11" i="10" s="1"/>
  <c r="AM84" i="4"/>
  <c r="AN37" i="10"/>
  <c r="AN34" i="10"/>
  <c r="AM26" i="10"/>
  <c r="AM102" i="4" s="1"/>
  <c r="AN25" i="10"/>
  <c r="AN23" i="10"/>
  <c r="AN22" i="10"/>
  <c r="AN9" i="10"/>
  <c r="AA47" i="10" l="1"/>
  <c r="AB42" i="10" s="1"/>
  <c r="T121" i="10"/>
  <c r="T122" i="10" s="1"/>
  <c r="T127" i="10"/>
  <c r="T108" i="4" s="1"/>
  <c r="T93" i="4"/>
  <c r="T144" i="10"/>
  <c r="U139" i="10" s="1"/>
  <c r="U145" i="10" s="1"/>
  <c r="S101" i="10"/>
  <c r="S106" i="10"/>
  <c r="S107" i="4" s="1"/>
  <c r="AN13" i="10"/>
  <c r="AN14" i="10" s="1"/>
  <c r="AN101" i="4" s="1"/>
  <c r="AN38" i="10"/>
  <c r="AN103" i="4" s="1"/>
  <c r="AN10" i="10"/>
  <c r="AN84" i="4"/>
  <c r="AN26" i="10"/>
  <c r="AN102" i="4" s="1"/>
  <c r="AB45" i="10" l="1"/>
  <c r="AB46" i="10" s="1"/>
  <c r="AB87" i="4" s="1"/>
  <c r="AB50" i="10"/>
  <c r="AB48" i="10"/>
  <c r="U147" i="10"/>
  <c r="U148" i="10" s="1"/>
  <c r="U109" i="4" s="1"/>
  <c r="AB47" i="10"/>
  <c r="AC42" i="10" s="1"/>
  <c r="AC50" i="10" s="1"/>
  <c r="T91" i="4"/>
  <c r="T123" i="10"/>
  <c r="U118" i="10" s="1"/>
  <c r="U142" i="10"/>
  <c r="U143" i="10" s="1"/>
  <c r="S90" i="4"/>
  <c r="S102" i="10"/>
  <c r="T97" i="10" s="1"/>
  <c r="E71" i="10"/>
  <c r="AB51" i="10" l="1"/>
  <c r="AB104" i="4" s="1"/>
  <c r="AC45" i="10"/>
  <c r="AC46" i="10" s="1"/>
  <c r="AC87" i="4" s="1"/>
  <c r="AC48" i="10"/>
  <c r="AC51" i="10" s="1"/>
  <c r="AC104" i="4" s="1"/>
  <c r="U126" i="10"/>
  <c r="U124" i="10"/>
  <c r="U93" i="4"/>
  <c r="U144" i="10"/>
  <c r="V139" i="10" s="1"/>
  <c r="T105" i="10"/>
  <c r="T103" i="10"/>
  <c r="E74" i="10"/>
  <c r="F99" i="6"/>
  <c r="F98" i="6"/>
  <c r="J99" i="6"/>
  <c r="I99" i="6"/>
  <c r="H99" i="6"/>
  <c r="G99" i="6"/>
  <c r="J98" i="6"/>
  <c r="I98" i="6"/>
  <c r="H98" i="6"/>
  <c r="H100" i="6" s="1"/>
  <c r="H102" i="6" s="1"/>
  <c r="G98" i="6"/>
  <c r="AN67" i="6"/>
  <c r="AM67" i="6"/>
  <c r="AL67" i="6"/>
  <c r="AK67" i="6"/>
  <c r="AJ67" i="6"/>
  <c r="AI67" i="6"/>
  <c r="AH67" i="6"/>
  <c r="AG67" i="6"/>
  <c r="AF67" i="6"/>
  <c r="AE67" i="6"/>
  <c r="AD67" i="6"/>
  <c r="AC67" i="6"/>
  <c r="AB67" i="6"/>
  <c r="AA67" i="6"/>
  <c r="Z67" i="6"/>
  <c r="Y67" i="6"/>
  <c r="X67" i="6"/>
  <c r="W67" i="6"/>
  <c r="V67" i="6"/>
  <c r="U67" i="6"/>
  <c r="T67" i="6"/>
  <c r="S67" i="6"/>
  <c r="R67" i="6"/>
  <c r="Q67" i="6"/>
  <c r="P67" i="6"/>
  <c r="O67" i="6"/>
  <c r="N67" i="6"/>
  <c r="M67" i="6"/>
  <c r="L67" i="6"/>
  <c r="K67" i="6"/>
  <c r="AN66" i="6"/>
  <c r="AM66" i="6"/>
  <c r="AL66" i="6"/>
  <c r="AK66" i="6"/>
  <c r="AJ66" i="6"/>
  <c r="AI66" i="6"/>
  <c r="AH66" i="6"/>
  <c r="AG66" i="6"/>
  <c r="AF66" i="6"/>
  <c r="AE66" i="6"/>
  <c r="AD66" i="6"/>
  <c r="AC66" i="6"/>
  <c r="AB66" i="6"/>
  <c r="AA66" i="6"/>
  <c r="Z66" i="6"/>
  <c r="Y66" i="6"/>
  <c r="X66" i="6"/>
  <c r="W66" i="6"/>
  <c r="V66" i="6"/>
  <c r="U66" i="6"/>
  <c r="T66" i="6"/>
  <c r="S66" i="6"/>
  <c r="R66" i="6"/>
  <c r="Q66" i="6"/>
  <c r="P66" i="6"/>
  <c r="O66" i="6"/>
  <c r="N66" i="6"/>
  <c r="M66" i="6"/>
  <c r="L66" i="6"/>
  <c r="K66" i="6"/>
  <c r="G85" i="6"/>
  <c r="H85" i="6"/>
  <c r="I85" i="6"/>
  <c r="G86" i="6"/>
  <c r="H86" i="6"/>
  <c r="I86" i="6"/>
  <c r="J86" i="6"/>
  <c r="G87" i="6"/>
  <c r="H87" i="6"/>
  <c r="I87" i="6"/>
  <c r="J87" i="6"/>
  <c r="G88" i="6"/>
  <c r="H88" i="6"/>
  <c r="I88" i="6"/>
  <c r="J88" i="6"/>
  <c r="F88" i="6"/>
  <c r="F87" i="6"/>
  <c r="I75" i="6"/>
  <c r="F75" i="6"/>
  <c r="F74" i="6"/>
  <c r="F73" i="6"/>
  <c r="G72" i="6"/>
  <c r="H72" i="6"/>
  <c r="I72" i="6"/>
  <c r="J72" i="6"/>
  <c r="G73" i="6"/>
  <c r="I73" i="6"/>
  <c r="J73" i="6"/>
  <c r="G74" i="6"/>
  <c r="H74" i="6"/>
  <c r="I74" i="6"/>
  <c r="J74" i="6"/>
  <c r="G75" i="6"/>
  <c r="H75" i="6"/>
  <c r="J75" i="6"/>
  <c r="O75" i="6" s="1"/>
  <c r="G61" i="6"/>
  <c r="L51" i="6"/>
  <c r="M51" i="6"/>
  <c r="N51" i="6"/>
  <c r="O51" i="6"/>
  <c r="P51" i="6"/>
  <c r="Q51" i="6"/>
  <c r="R51" i="6"/>
  <c r="S51" i="6"/>
  <c r="T51" i="6"/>
  <c r="U51" i="6"/>
  <c r="V51" i="6"/>
  <c r="W51" i="6"/>
  <c r="X51" i="6"/>
  <c r="Y51" i="6"/>
  <c r="Z51" i="6"/>
  <c r="AA51" i="6"/>
  <c r="AB51" i="6"/>
  <c r="AC51" i="6"/>
  <c r="AD51" i="6"/>
  <c r="AE51" i="6"/>
  <c r="AF51" i="6"/>
  <c r="AG51" i="6"/>
  <c r="AH51" i="6"/>
  <c r="AI51" i="6"/>
  <c r="AJ51" i="6"/>
  <c r="AK51" i="6"/>
  <c r="AL51" i="6"/>
  <c r="AM51" i="6"/>
  <c r="AN51" i="6"/>
  <c r="L52" i="6"/>
  <c r="M52" i="6"/>
  <c r="N52" i="6"/>
  <c r="O52" i="6"/>
  <c r="P52" i="6"/>
  <c r="Q52" i="6"/>
  <c r="R52" i="6"/>
  <c r="S52" i="6"/>
  <c r="T52" i="6"/>
  <c r="U52" i="6"/>
  <c r="V52" i="6"/>
  <c r="W52" i="6"/>
  <c r="X52" i="6"/>
  <c r="Y52" i="6"/>
  <c r="Z52" i="6"/>
  <c r="AA52" i="6"/>
  <c r="AB52" i="6"/>
  <c r="AC52" i="6"/>
  <c r="AD52" i="6"/>
  <c r="AE52" i="6"/>
  <c r="AF52" i="6"/>
  <c r="AG52" i="6"/>
  <c r="AH52" i="6"/>
  <c r="AI52" i="6"/>
  <c r="AJ52" i="6"/>
  <c r="AK52" i="6"/>
  <c r="AL52" i="6"/>
  <c r="AM52" i="6"/>
  <c r="AN52" i="6"/>
  <c r="L53" i="6"/>
  <c r="M53" i="6"/>
  <c r="N53" i="6"/>
  <c r="O53" i="6"/>
  <c r="P53" i="6"/>
  <c r="Q53" i="6"/>
  <c r="R53" i="6"/>
  <c r="S53" i="6"/>
  <c r="T53" i="6"/>
  <c r="U53" i="6"/>
  <c r="V53" i="6"/>
  <c r="W53" i="6"/>
  <c r="X53" i="6"/>
  <c r="Y53" i="6"/>
  <c r="Z53" i="6"/>
  <c r="AA53" i="6"/>
  <c r="AB53" i="6"/>
  <c r="AC53" i="6"/>
  <c r="AD53" i="6"/>
  <c r="AE53" i="6"/>
  <c r="AF53" i="6"/>
  <c r="AG53" i="6"/>
  <c r="AH53" i="6"/>
  <c r="AI53" i="6"/>
  <c r="AJ53" i="6"/>
  <c r="AK53" i="6"/>
  <c r="AL53" i="6"/>
  <c r="AM53" i="6"/>
  <c r="AN53" i="6"/>
  <c r="L54" i="6"/>
  <c r="M54" i="6"/>
  <c r="N54" i="6"/>
  <c r="O54" i="6"/>
  <c r="P54" i="6"/>
  <c r="Q54" i="6"/>
  <c r="R54" i="6"/>
  <c r="S54" i="6"/>
  <c r="T54" i="6"/>
  <c r="U54" i="6"/>
  <c r="V54" i="6"/>
  <c r="W54" i="6"/>
  <c r="X54" i="6"/>
  <c r="Y54" i="6"/>
  <c r="Z54" i="6"/>
  <c r="AA54" i="6"/>
  <c r="AB54" i="6"/>
  <c r="AC54" i="6"/>
  <c r="AD54" i="6"/>
  <c r="AE54" i="6"/>
  <c r="AF54" i="6"/>
  <c r="AG54" i="6"/>
  <c r="AH54" i="6"/>
  <c r="AI54" i="6"/>
  <c r="AJ54" i="6"/>
  <c r="AK54" i="6"/>
  <c r="AL54" i="6"/>
  <c r="AM54" i="6"/>
  <c r="AN54" i="6"/>
  <c r="H55" i="6"/>
  <c r="K54" i="6"/>
  <c r="K53" i="6"/>
  <c r="K52" i="6"/>
  <c r="L47" i="6"/>
  <c r="M47" i="6"/>
  <c r="N47" i="6"/>
  <c r="O47" i="6"/>
  <c r="P47" i="6"/>
  <c r="Q47" i="6"/>
  <c r="R47" i="6"/>
  <c r="S47" i="6"/>
  <c r="T47" i="6"/>
  <c r="U47" i="6"/>
  <c r="V47" i="6"/>
  <c r="W47" i="6"/>
  <c r="X47" i="6"/>
  <c r="Y47" i="6"/>
  <c r="Z47" i="6"/>
  <c r="AA47" i="6"/>
  <c r="AB47" i="6"/>
  <c r="AC47" i="6"/>
  <c r="AD47" i="6"/>
  <c r="AE47" i="6"/>
  <c r="AF47" i="6"/>
  <c r="AG47" i="6"/>
  <c r="AH47" i="6"/>
  <c r="AI47" i="6"/>
  <c r="AJ47" i="6"/>
  <c r="AK47" i="6"/>
  <c r="AL47" i="6"/>
  <c r="AM47" i="6"/>
  <c r="AN47" i="6"/>
  <c r="L48" i="6"/>
  <c r="M48" i="6"/>
  <c r="N48" i="6"/>
  <c r="O48" i="6"/>
  <c r="P48" i="6"/>
  <c r="Q48" i="6"/>
  <c r="R48" i="6"/>
  <c r="S48" i="6"/>
  <c r="T48" i="6"/>
  <c r="U48" i="6"/>
  <c r="V48" i="6"/>
  <c r="W48" i="6"/>
  <c r="X48" i="6"/>
  <c r="Y48" i="6"/>
  <c r="Z48" i="6"/>
  <c r="AA48" i="6"/>
  <c r="AB48" i="6"/>
  <c r="AC48" i="6"/>
  <c r="AD48" i="6"/>
  <c r="AE48" i="6"/>
  <c r="AF48" i="6"/>
  <c r="AG48" i="6"/>
  <c r="AH48" i="6"/>
  <c r="AI48" i="6"/>
  <c r="AJ48" i="6"/>
  <c r="AK48" i="6"/>
  <c r="AL48" i="6"/>
  <c r="AM48" i="6"/>
  <c r="AN48" i="6"/>
  <c r="K48" i="6"/>
  <c r="K47" i="6"/>
  <c r="K46" i="6"/>
  <c r="I100" i="6" l="1"/>
  <c r="L98" i="6"/>
  <c r="P98" i="6"/>
  <c r="T98" i="6"/>
  <c r="X98" i="6"/>
  <c r="AB98" i="6"/>
  <c r="AF98" i="6"/>
  <c r="AJ98" i="6"/>
  <c r="AN98" i="6"/>
  <c r="M98" i="6"/>
  <c r="Q98" i="6"/>
  <c r="U98" i="6"/>
  <c r="Y98" i="6"/>
  <c r="AC98" i="6"/>
  <c r="AG98" i="6"/>
  <c r="AK98" i="6"/>
  <c r="N98" i="6"/>
  <c r="R98" i="6"/>
  <c r="V98" i="6"/>
  <c r="Z98" i="6"/>
  <c r="AD98" i="6"/>
  <c r="AH98" i="6"/>
  <c r="AL98" i="6"/>
  <c r="O98" i="6"/>
  <c r="S98" i="6"/>
  <c r="W98" i="6"/>
  <c r="AA98" i="6"/>
  <c r="AE98" i="6"/>
  <c r="AI98" i="6"/>
  <c r="AM98" i="6"/>
  <c r="K98" i="6"/>
  <c r="O99" i="6"/>
  <c r="S99" i="6"/>
  <c r="W99" i="6"/>
  <c r="AA99" i="6"/>
  <c r="AE99" i="6"/>
  <c r="AI99" i="6"/>
  <c r="AM99" i="6"/>
  <c r="L99" i="6"/>
  <c r="P99" i="6"/>
  <c r="T99" i="6"/>
  <c r="X99" i="6"/>
  <c r="AB99" i="6"/>
  <c r="AF99" i="6"/>
  <c r="AJ99" i="6"/>
  <c r="AN99" i="6"/>
  <c r="M99" i="6"/>
  <c r="Q99" i="6"/>
  <c r="U99" i="6"/>
  <c r="Y99" i="6"/>
  <c r="AC99" i="6"/>
  <c r="AG99" i="6"/>
  <c r="AK99" i="6"/>
  <c r="K99" i="6"/>
  <c r="N99" i="6"/>
  <c r="R99" i="6"/>
  <c r="V99" i="6"/>
  <c r="Z99" i="6"/>
  <c r="AD99" i="6"/>
  <c r="AH99" i="6"/>
  <c r="AL99" i="6"/>
  <c r="L88" i="6"/>
  <c r="P88" i="6"/>
  <c r="T88" i="6"/>
  <c r="X88" i="6"/>
  <c r="AB88" i="6"/>
  <c r="AF88" i="6"/>
  <c r="AJ88" i="6"/>
  <c r="AN88" i="6"/>
  <c r="U88" i="6"/>
  <c r="K88" i="6"/>
  <c r="N88" i="6"/>
  <c r="R88" i="6"/>
  <c r="V88" i="6"/>
  <c r="Z88" i="6"/>
  <c r="AD88" i="6"/>
  <c r="AH88" i="6"/>
  <c r="AL88" i="6"/>
  <c r="O88" i="6"/>
  <c r="S88" i="6"/>
  <c r="W88" i="6"/>
  <c r="AA88" i="6"/>
  <c r="AE88" i="6"/>
  <c r="AI88" i="6"/>
  <c r="AM88" i="6"/>
  <c r="M88" i="6"/>
  <c r="Q88" i="6"/>
  <c r="Y88" i="6"/>
  <c r="AC88" i="6"/>
  <c r="AG88" i="6"/>
  <c r="AK88" i="6"/>
  <c r="L87" i="6"/>
  <c r="P87" i="6"/>
  <c r="T87" i="6"/>
  <c r="X87" i="6"/>
  <c r="AB87" i="6"/>
  <c r="AF87" i="6"/>
  <c r="AJ87" i="6"/>
  <c r="AN87" i="6"/>
  <c r="N87" i="6"/>
  <c r="V87" i="6"/>
  <c r="AD87" i="6"/>
  <c r="AL87" i="6"/>
  <c r="K87" i="6"/>
  <c r="S87" i="6"/>
  <c r="AA87" i="6"/>
  <c r="AI87" i="6"/>
  <c r="AM87" i="6"/>
  <c r="M87" i="6"/>
  <c r="Q87" i="6"/>
  <c r="U87" i="6"/>
  <c r="Y87" i="6"/>
  <c r="AC87" i="6"/>
  <c r="AG87" i="6"/>
  <c r="AK87" i="6"/>
  <c r="R87" i="6"/>
  <c r="Z87" i="6"/>
  <c r="AH87" i="6"/>
  <c r="O87" i="6"/>
  <c r="W87" i="6"/>
  <c r="AE87" i="6"/>
  <c r="L86" i="6"/>
  <c r="P86" i="6"/>
  <c r="T86" i="6"/>
  <c r="X86" i="6"/>
  <c r="AB86" i="6"/>
  <c r="AF86" i="6"/>
  <c r="AJ86" i="6"/>
  <c r="AN86" i="6"/>
  <c r="R86" i="6"/>
  <c r="Z86" i="6"/>
  <c r="AH86" i="6"/>
  <c r="O86" i="6"/>
  <c r="AA86" i="6"/>
  <c r="AI86" i="6"/>
  <c r="M86" i="6"/>
  <c r="Q86" i="6"/>
  <c r="U86" i="6"/>
  <c r="Y86" i="6"/>
  <c r="AC86" i="6"/>
  <c r="AG86" i="6"/>
  <c r="AK86" i="6"/>
  <c r="N86" i="6"/>
  <c r="V86" i="6"/>
  <c r="AD86" i="6"/>
  <c r="AL86" i="6"/>
  <c r="S86" i="6"/>
  <c r="W86" i="6"/>
  <c r="AE86" i="6"/>
  <c r="AM86" i="6"/>
  <c r="K86" i="6"/>
  <c r="S72" i="6"/>
  <c r="K72" i="6"/>
  <c r="L72" i="6"/>
  <c r="T72" i="6"/>
  <c r="AN72" i="6"/>
  <c r="AE72" i="6"/>
  <c r="Z72" i="6"/>
  <c r="AK72" i="6"/>
  <c r="U72" i="6"/>
  <c r="AJ72" i="6"/>
  <c r="AF72" i="6"/>
  <c r="AA72" i="6"/>
  <c r="O72" i="6"/>
  <c r="AL72" i="6"/>
  <c r="V72" i="6"/>
  <c r="AG72" i="6"/>
  <c r="Q72" i="6"/>
  <c r="AB72" i="6"/>
  <c r="X72" i="6"/>
  <c r="AH72" i="6"/>
  <c r="R72" i="6"/>
  <c r="P72" i="6"/>
  <c r="W72" i="6"/>
  <c r="N72" i="6"/>
  <c r="AC72" i="6"/>
  <c r="Y72" i="6"/>
  <c r="AI72" i="6"/>
  <c r="M72" i="6"/>
  <c r="AM72" i="6"/>
  <c r="AD72" i="6"/>
  <c r="AH74" i="6"/>
  <c r="R74" i="6"/>
  <c r="Y74" i="6"/>
  <c r="AF74" i="6"/>
  <c r="P74" i="6"/>
  <c r="AA74" i="6"/>
  <c r="U74" i="6"/>
  <c r="AD74" i="6"/>
  <c r="N74" i="6"/>
  <c r="AG74" i="6"/>
  <c r="AC74" i="6"/>
  <c r="Q74" i="6"/>
  <c r="AB74" i="6"/>
  <c r="L74" i="6"/>
  <c r="K74" i="6"/>
  <c r="AM74" i="6"/>
  <c r="W74" i="6"/>
  <c r="Z74" i="6"/>
  <c r="AK74" i="6"/>
  <c r="AN74" i="6"/>
  <c r="X74" i="6"/>
  <c r="AI74" i="6"/>
  <c r="S74" i="6"/>
  <c r="T74" i="6"/>
  <c r="O74" i="6"/>
  <c r="V74" i="6"/>
  <c r="M74" i="6"/>
  <c r="AL74" i="6"/>
  <c r="AJ74" i="6"/>
  <c r="AE74" i="6"/>
  <c r="K73" i="6"/>
  <c r="Z73" i="6"/>
  <c r="W73" i="6"/>
  <c r="AI73" i="6"/>
  <c r="AL73" i="6"/>
  <c r="AC73" i="6"/>
  <c r="M73" i="6"/>
  <c r="AN73" i="6"/>
  <c r="X73" i="6"/>
  <c r="AM73" i="6"/>
  <c r="S73" i="6"/>
  <c r="AE73" i="6"/>
  <c r="N73" i="6"/>
  <c r="Y73" i="6"/>
  <c r="AJ73" i="6"/>
  <c r="T73" i="6"/>
  <c r="AA73" i="6"/>
  <c r="O73" i="6"/>
  <c r="AD73" i="6"/>
  <c r="V73" i="6"/>
  <c r="AH73" i="6"/>
  <c r="AK73" i="6"/>
  <c r="U73" i="6"/>
  <c r="AF73" i="6"/>
  <c r="AG73" i="6"/>
  <c r="AB73" i="6"/>
  <c r="Q73" i="6"/>
  <c r="P73" i="6"/>
  <c r="R73" i="6"/>
  <c r="L73" i="6"/>
  <c r="Q75" i="6"/>
  <c r="AC75" i="6"/>
  <c r="X75" i="6"/>
  <c r="T75" i="6"/>
  <c r="L75" i="6"/>
  <c r="AI75" i="6"/>
  <c r="S75" i="6"/>
  <c r="AF75" i="6"/>
  <c r="AD75" i="6"/>
  <c r="N75" i="6"/>
  <c r="Y75" i="6"/>
  <c r="AE75" i="6"/>
  <c r="Z75" i="6"/>
  <c r="M75" i="6"/>
  <c r="AK75" i="6"/>
  <c r="P75" i="6"/>
  <c r="AN75" i="6"/>
  <c r="K75" i="6"/>
  <c r="AA75" i="6"/>
  <c r="AL75" i="6"/>
  <c r="V75" i="6"/>
  <c r="AB75" i="6"/>
  <c r="AM75" i="6"/>
  <c r="AH75" i="6"/>
  <c r="AG75" i="6"/>
  <c r="W75" i="6"/>
  <c r="R75" i="6"/>
  <c r="U75" i="6"/>
  <c r="AJ75" i="6"/>
  <c r="F100" i="6"/>
  <c r="F76" i="6"/>
  <c r="F78" i="6" s="1"/>
  <c r="V145" i="10"/>
  <c r="V142" i="10" s="1"/>
  <c r="V143" i="10" s="1"/>
  <c r="V147" i="10"/>
  <c r="AC47" i="10"/>
  <c r="AD42" i="10" s="1"/>
  <c r="AD50" i="10" s="1"/>
  <c r="U127" i="10"/>
  <c r="U108" i="4" s="1"/>
  <c r="U121" i="10"/>
  <c r="U122" i="10" s="1"/>
  <c r="F79" i="10"/>
  <c r="F80" i="10" s="1"/>
  <c r="F81" i="10" s="1"/>
  <c r="G76" i="10" s="1"/>
  <c r="G84" i="10" s="1"/>
  <c r="T100" i="10"/>
  <c r="T101" i="10" s="1"/>
  <c r="T106" i="10"/>
  <c r="T107" i="4" s="1"/>
  <c r="N68" i="6"/>
  <c r="R68" i="6"/>
  <c r="V68" i="6"/>
  <c r="Z68" i="6"/>
  <c r="AD68" i="6"/>
  <c r="K68" i="6"/>
  <c r="O68" i="6"/>
  <c r="S68" i="6"/>
  <c r="W68" i="6"/>
  <c r="AA68" i="6"/>
  <c r="AE68" i="6"/>
  <c r="AI68" i="6"/>
  <c r="AM68" i="6"/>
  <c r="AH68" i="6"/>
  <c r="AL68" i="6"/>
  <c r="M68" i="6"/>
  <c r="Q68" i="6"/>
  <c r="U68" i="6"/>
  <c r="Y68" i="6"/>
  <c r="AC68" i="6"/>
  <c r="AG68" i="6"/>
  <c r="AK68" i="6"/>
  <c r="L68" i="6"/>
  <c r="P68" i="6"/>
  <c r="T68" i="6"/>
  <c r="X68" i="6"/>
  <c r="AB68" i="6"/>
  <c r="AF68" i="6"/>
  <c r="AJ68" i="6"/>
  <c r="AN68" i="6"/>
  <c r="I59" i="10"/>
  <c r="E75" i="10"/>
  <c r="G100" i="6"/>
  <c r="G89" i="6"/>
  <c r="G91" i="6" s="1"/>
  <c r="I76" i="6"/>
  <c r="I78" i="6" s="1"/>
  <c r="F89" i="6"/>
  <c r="H89" i="6"/>
  <c r="H91" i="6" s="1"/>
  <c r="I89" i="6"/>
  <c r="I91" i="6" s="1"/>
  <c r="J89" i="6"/>
  <c r="J91" i="6" s="1"/>
  <c r="J100" i="6"/>
  <c r="H103" i="6"/>
  <c r="H105" i="6" s="1"/>
  <c r="H76" i="6"/>
  <c r="H78" i="6" s="1"/>
  <c r="G76" i="6"/>
  <c r="G78" i="6" s="1"/>
  <c r="J76" i="6"/>
  <c r="J78" i="6" s="1"/>
  <c r="F102" i="6" l="1"/>
  <c r="F103" i="6" s="1"/>
  <c r="G102" i="6"/>
  <c r="G103" i="6" s="1"/>
  <c r="G105" i="6" s="1"/>
  <c r="G106" i="6" s="1"/>
  <c r="I102" i="6"/>
  <c r="I103" i="6" s="1"/>
  <c r="F91" i="6"/>
  <c r="F92" i="6" s="1"/>
  <c r="F94" i="6" s="1"/>
  <c r="V148" i="10"/>
  <c r="V109" i="4" s="1"/>
  <c r="AD45" i="10"/>
  <c r="AD46" i="10" s="1"/>
  <c r="AD48" i="10"/>
  <c r="AD51" i="10" s="1"/>
  <c r="AD104" i="4" s="1"/>
  <c r="U91" i="4"/>
  <c r="U123" i="10"/>
  <c r="V118" i="10" s="1"/>
  <c r="V93" i="4"/>
  <c r="V144" i="10"/>
  <c r="W139" i="10" s="1"/>
  <c r="W147" i="10" s="1"/>
  <c r="T90" i="4"/>
  <c r="T102" i="10"/>
  <c r="U97" i="10" s="1"/>
  <c r="I60" i="10"/>
  <c r="J55" i="10" s="1"/>
  <c r="I88" i="4"/>
  <c r="J102" i="6"/>
  <c r="J103" i="6" s="1"/>
  <c r="F89" i="4"/>
  <c r="J59" i="10"/>
  <c r="G82" i="10"/>
  <c r="G79" i="10" s="1"/>
  <c r="H106" i="6"/>
  <c r="J105" i="6"/>
  <c r="I92" i="6"/>
  <c r="I94" i="6" s="1"/>
  <c r="G92" i="6"/>
  <c r="G94" i="6" s="1"/>
  <c r="H92" i="6"/>
  <c r="H94" i="6" s="1"/>
  <c r="J92" i="6"/>
  <c r="J94" i="6" s="1"/>
  <c r="F79" i="6"/>
  <c r="G79" i="6"/>
  <c r="H79" i="6"/>
  <c r="I79" i="6"/>
  <c r="J79" i="6"/>
  <c r="J81" i="6" s="1"/>
  <c r="U103" i="10" l="1"/>
  <c r="U105" i="10"/>
  <c r="F95" i="6"/>
  <c r="I105" i="6"/>
  <c r="I106" i="6" s="1"/>
  <c r="F105" i="6"/>
  <c r="F106" i="6" s="1"/>
  <c r="J61" i="10"/>
  <c r="J64" i="10" s="1"/>
  <c r="J105" i="4" s="1"/>
  <c r="U100" i="10"/>
  <c r="U101" i="10" s="1"/>
  <c r="AD87" i="4"/>
  <c r="AD47" i="10"/>
  <c r="AE42" i="10" s="1"/>
  <c r="AE50" i="10" s="1"/>
  <c r="V126" i="10"/>
  <c r="V124" i="10"/>
  <c r="W145" i="10"/>
  <c r="J60" i="10"/>
  <c r="J88" i="4"/>
  <c r="F81" i="6"/>
  <c r="F82" i="6" s="1"/>
  <c r="J106" i="6"/>
  <c r="G85" i="10"/>
  <c r="G106" i="4" s="1"/>
  <c r="G113" i="4" s="1"/>
  <c r="G80" i="10"/>
  <c r="G89" i="4" s="1"/>
  <c r="G98" i="4" s="1"/>
  <c r="H81" i="6"/>
  <c r="H82" i="6" s="1"/>
  <c r="I81" i="6"/>
  <c r="I82" i="6" s="1"/>
  <c r="G81" i="6"/>
  <c r="G82" i="6" s="1"/>
  <c r="G95" i="6"/>
  <c r="I95" i="6"/>
  <c r="H95" i="6"/>
  <c r="J95" i="6"/>
  <c r="J82" i="6"/>
  <c r="F98" i="4"/>
  <c r="U106" i="10" l="1"/>
  <c r="F108" i="6"/>
  <c r="F116" i="6" s="1"/>
  <c r="U107" i="4"/>
  <c r="I108" i="6"/>
  <c r="G108" i="6"/>
  <c r="H108" i="6"/>
  <c r="J108" i="6"/>
  <c r="K55" i="10"/>
  <c r="K58" i="10" s="1"/>
  <c r="AE48" i="10"/>
  <c r="AE51" i="10" s="1"/>
  <c r="AE104" i="4" s="1"/>
  <c r="AE45" i="10"/>
  <c r="AE46" i="10" s="1"/>
  <c r="AE87" i="4" s="1"/>
  <c r="V121" i="10"/>
  <c r="V122" i="10" s="1"/>
  <c r="V127" i="10"/>
  <c r="V108" i="4" s="1"/>
  <c r="W142" i="10"/>
  <c r="W143" i="10" s="1"/>
  <c r="W148" i="10"/>
  <c r="W109" i="4" s="1"/>
  <c r="U90" i="4"/>
  <c r="U102" i="10"/>
  <c r="V97" i="10" s="1"/>
  <c r="F8" i="4" l="1"/>
  <c r="K59" i="10"/>
  <c r="K61" i="10"/>
  <c r="K64" i="10" s="1"/>
  <c r="K105" i="4" s="1"/>
  <c r="AE47" i="10"/>
  <c r="AF42" i="10" s="1"/>
  <c r="AF50" i="10" s="1"/>
  <c r="V91" i="4"/>
  <c r="V123" i="10"/>
  <c r="W118" i="10" s="1"/>
  <c r="W93" i="4"/>
  <c r="W144" i="10"/>
  <c r="X139" i="10" s="1"/>
  <c r="X147" i="10" s="1"/>
  <c r="V105" i="10"/>
  <c r="V103" i="10"/>
  <c r="H116" i="6"/>
  <c r="H8" i="4"/>
  <c r="G116" i="6"/>
  <c r="G8" i="4"/>
  <c r="I116" i="6"/>
  <c r="I8" i="4"/>
  <c r="J116" i="6"/>
  <c r="J8" i="4"/>
  <c r="K60" i="10" l="1"/>
  <c r="L55" i="10" s="1"/>
  <c r="K88" i="4"/>
  <c r="AF45" i="10"/>
  <c r="AF46" i="10" s="1"/>
  <c r="AF48" i="10"/>
  <c r="AF51" i="10" s="1"/>
  <c r="AF104" i="4" s="1"/>
  <c r="W126" i="10"/>
  <c r="W124" i="10"/>
  <c r="X145" i="10"/>
  <c r="V100" i="10"/>
  <c r="V101" i="10" s="1"/>
  <c r="V90" i="4" s="1"/>
  <c r="V106" i="10"/>
  <c r="V107" i="4" s="1"/>
  <c r="L61" i="10" l="1"/>
  <c r="L64" i="10" s="1"/>
  <c r="L105" i="4" s="1"/>
  <c r="L58" i="10"/>
  <c r="L59" i="10" s="1"/>
  <c r="AF87" i="4"/>
  <c r="AF47" i="10"/>
  <c r="AG42" i="10" s="1"/>
  <c r="W127" i="10"/>
  <c r="W108" i="4" s="1"/>
  <c r="W121" i="10"/>
  <c r="W122" i="10" s="1"/>
  <c r="X142" i="10"/>
  <c r="X143" i="10" s="1"/>
  <c r="X148" i="10"/>
  <c r="X109" i="4" s="1"/>
  <c r="V102" i="10"/>
  <c r="W97" i="10" s="1"/>
  <c r="W103" i="10" s="1"/>
  <c r="W105" i="10" l="1"/>
  <c r="W106" i="10" s="1"/>
  <c r="W107" i="4" s="1"/>
  <c r="L60" i="10"/>
  <c r="M55" i="10" s="1"/>
  <c r="L88" i="4"/>
  <c r="AG50" i="10"/>
  <c r="AG45" i="10"/>
  <c r="AG46" i="10" s="1"/>
  <c r="AG87" i="4" s="1"/>
  <c r="AG48" i="10"/>
  <c r="W91" i="4"/>
  <c r="W123" i="10"/>
  <c r="X118" i="10" s="1"/>
  <c r="X93" i="4"/>
  <c r="X144" i="10"/>
  <c r="Y139" i="10" s="1"/>
  <c r="Y147" i="10" s="1"/>
  <c r="W100" i="10"/>
  <c r="W101" i="10" s="1"/>
  <c r="M58" i="10" l="1"/>
  <c r="M59" i="10" s="1"/>
  <c r="M88" i="4" s="1"/>
  <c r="M61" i="10"/>
  <c r="M64" i="10" s="1"/>
  <c r="M105" i="4" s="1"/>
  <c r="AG51" i="10"/>
  <c r="AG104" i="4" s="1"/>
  <c r="AG47" i="10"/>
  <c r="AH42" i="10" s="1"/>
  <c r="AH50" i="10" s="1"/>
  <c r="X126" i="10"/>
  <c r="X124" i="10"/>
  <c r="Y145" i="10"/>
  <c r="W90" i="4"/>
  <c r="W102" i="10"/>
  <c r="X97" i="10" s="1"/>
  <c r="X103" i="10" s="1"/>
  <c r="M60" i="10" l="1"/>
  <c r="N55" i="10" s="1"/>
  <c r="N61" i="10" s="1"/>
  <c r="N64" i="10" s="1"/>
  <c r="N105" i="4" s="1"/>
  <c r="X105" i="10"/>
  <c r="X106" i="10" s="1"/>
  <c r="X107" i="4" s="1"/>
  <c r="AH45" i="10"/>
  <c r="AH46" i="10" s="1"/>
  <c r="AH48" i="10"/>
  <c r="AH51" i="10" s="1"/>
  <c r="AH104" i="4" s="1"/>
  <c r="X127" i="10"/>
  <c r="X108" i="4" s="1"/>
  <c r="X121" i="10"/>
  <c r="X122" i="10" s="1"/>
  <c r="Y142" i="10"/>
  <c r="Y143" i="10" s="1"/>
  <c r="Y148" i="10"/>
  <c r="Y109" i="4" s="1"/>
  <c r="X100" i="10"/>
  <c r="X101" i="10" s="1"/>
  <c r="N58" i="10" l="1"/>
  <c r="N59" i="10" s="1"/>
  <c r="N60" i="10" s="1"/>
  <c r="O55" i="10" s="1"/>
  <c r="AH87" i="4"/>
  <c r="AH47" i="10"/>
  <c r="AI42" i="10" s="1"/>
  <c r="AI50" i="10" s="1"/>
  <c r="X91" i="4"/>
  <c r="X123" i="10"/>
  <c r="Y118" i="10" s="1"/>
  <c r="Y93" i="4"/>
  <c r="Y144" i="10"/>
  <c r="Z139" i="10" s="1"/>
  <c r="Z147" i="10" s="1"/>
  <c r="X90" i="4"/>
  <c r="X102" i="10"/>
  <c r="Y97" i="10" s="1"/>
  <c r="Y103" i="10" s="1"/>
  <c r="Y105" i="10" l="1"/>
  <c r="Y106" i="10" s="1"/>
  <c r="Y107" i="4" s="1"/>
  <c r="N88" i="4"/>
  <c r="O58" i="10"/>
  <c r="O59" i="10" s="1"/>
  <c r="O61" i="10"/>
  <c r="O63" i="10"/>
  <c r="AI48" i="10"/>
  <c r="AI51" i="10" s="1"/>
  <c r="AI104" i="4" s="1"/>
  <c r="AI45" i="10"/>
  <c r="AI46" i="10" s="1"/>
  <c r="AI87" i="4" s="1"/>
  <c r="Y126" i="10"/>
  <c r="Y124" i="10"/>
  <c r="Z145" i="10"/>
  <c r="Y100" i="10"/>
  <c r="Y101" i="10" s="1"/>
  <c r="O64" i="10" l="1"/>
  <c r="O105" i="4" s="1"/>
  <c r="O88" i="4"/>
  <c r="O60" i="10"/>
  <c r="P55" i="10" s="1"/>
  <c r="AI47" i="10"/>
  <c r="AJ42" i="10" s="1"/>
  <c r="AJ50" i="10" s="1"/>
  <c r="Y121" i="10"/>
  <c r="Y122" i="10" s="1"/>
  <c r="Y127" i="10"/>
  <c r="Y108" i="4" s="1"/>
  <c r="Z142" i="10"/>
  <c r="Z143" i="10" s="1"/>
  <c r="Z148" i="10"/>
  <c r="Z109" i="4" s="1"/>
  <c r="Y90" i="4"/>
  <c r="Y102" i="10"/>
  <c r="Z97" i="10" s="1"/>
  <c r="Z103" i="10" s="1"/>
  <c r="P61" i="10" l="1"/>
  <c r="P58" i="10"/>
  <c r="P59" i="10" s="1"/>
  <c r="P88" i="4" s="1"/>
  <c r="P63" i="10"/>
  <c r="Z105" i="10"/>
  <c r="Z106" i="10" s="1"/>
  <c r="Z107" i="4" s="1"/>
  <c r="AJ45" i="10"/>
  <c r="AJ46" i="10" s="1"/>
  <c r="AJ48" i="10"/>
  <c r="AJ51" i="10" s="1"/>
  <c r="AJ104" i="4" s="1"/>
  <c r="Y91" i="4"/>
  <c r="Y123" i="10"/>
  <c r="Z118" i="10" s="1"/>
  <c r="Z93" i="4"/>
  <c r="Z144" i="10"/>
  <c r="AA139" i="10" s="1"/>
  <c r="AA147" i="10" s="1"/>
  <c r="Z100" i="10"/>
  <c r="Z101" i="10" s="1"/>
  <c r="P60" i="10" l="1"/>
  <c r="Q55" i="10" s="1"/>
  <c r="P64" i="10"/>
  <c r="P105" i="4" s="1"/>
  <c r="Q61" i="10"/>
  <c r="Q63" i="10"/>
  <c r="Q58" i="10"/>
  <c r="Q59" i="10" s="1"/>
  <c r="Q88" i="4" s="1"/>
  <c r="AJ87" i="4"/>
  <c r="AJ47" i="10"/>
  <c r="AK42" i="10" s="1"/>
  <c r="AK50" i="10" s="1"/>
  <c r="Z126" i="10"/>
  <c r="Z124" i="10"/>
  <c r="AA145" i="10"/>
  <c r="Z90" i="4"/>
  <c r="Z102" i="10"/>
  <c r="AA97" i="10" s="1"/>
  <c r="Q60" i="10" l="1"/>
  <c r="R55" i="10" s="1"/>
  <c r="R63" i="10" s="1"/>
  <c r="AA103" i="10"/>
  <c r="AA100" i="10" s="1"/>
  <c r="AA101" i="10" s="1"/>
  <c r="AA105" i="10"/>
  <c r="Q64" i="10"/>
  <c r="Q105" i="4" s="1"/>
  <c r="AK45" i="10"/>
  <c r="AK46" i="10" s="1"/>
  <c r="AK87" i="4" s="1"/>
  <c r="AK48" i="10"/>
  <c r="AK51" i="10" s="1"/>
  <c r="AK104" i="4" s="1"/>
  <c r="Z121" i="10"/>
  <c r="Z122" i="10" s="1"/>
  <c r="Z127" i="10"/>
  <c r="Z108" i="4" s="1"/>
  <c r="AA142" i="10"/>
  <c r="AA143" i="10" s="1"/>
  <c r="AA148" i="10"/>
  <c r="AA109" i="4" s="1"/>
  <c r="R58" i="10" l="1"/>
  <c r="R59" i="10" s="1"/>
  <c r="R60" i="10" s="1"/>
  <c r="S55" i="10" s="1"/>
  <c r="S58" i="10" s="1"/>
  <c r="S59" i="10" s="1"/>
  <c r="S88" i="4" s="1"/>
  <c r="AA106" i="10"/>
  <c r="AA107" i="4" s="1"/>
  <c r="R61" i="10"/>
  <c r="R64" i="10" s="1"/>
  <c r="R105" i="4" s="1"/>
  <c r="R88" i="4"/>
  <c r="AK47" i="10"/>
  <c r="AL42" i="10" s="1"/>
  <c r="S63" i="10"/>
  <c r="Z91" i="4"/>
  <c r="Z123" i="10"/>
  <c r="AA118" i="10" s="1"/>
  <c r="AA93" i="4"/>
  <c r="AA144" i="10"/>
  <c r="AB139" i="10" s="1"/>
  <c r="AB147" i="10" s="1"/>
  <c r="AA90" i="4"/>
  <c r="AA102" i="10"/>
  <c r="AB97" i="10" s="1"/>
  <c r="AB105" i="10" s="1"/>
  <c r="AL45" i="10" l="1"/>
  <c r="AL46" i="10" s="1"/>
  <c r="AL87" i="4" s="1"/>
  <c r="AL50" i="10"/>
  <c r="S61" i="10"/>
  <c r="S60" i="10"/>
  <c r="T55" i="10" s="1"/>
  <c r="T58" i="10" s="1"/>
  <c r="T59" i="10" s="1"/>
  <c r="T88" i="4" s="1"/>
  <c r="AL48" i="10"/>
  <c r="S64" i="10"/>
  <c r="S105" i="4" s="1"/>
  <c r="T63" i="10"/>
  <c r="T61" i="10"/>
  <c r="AA126" i="10"/>
  <c r="AA124" i="10"/>
  <c r="AB145" i="10"/>
  <c r="AB103" i="10"/>
  <c r="AB100" i="10" s="1"/>
  <c r="AL47" i="10" l="1"/>
  <c r="AM42" i="10" s="1"/>
  <c r="AM50" i="10" s="1"/>
  <c r="AL51" i="10"/>
  <c r="AL104" i="4" s="1"/>
  <c r="AM48" i="10"/>
  <c r="AM51" i="10" s="1"/>
  <c r="AM104" i="4" s="1"/>
  <c r="AM45" i="10"/>
  <c r="AM46" i="10" s="1"/>
  <c r="AM87" i="4" s="1"/>
  <c r="T60" i="10"/>
  <c r="U55" i="10" s="1"/>
  <c r="T64" i="10"/>
  <c r="T105" i="4" s="1"/>
  <c r="AA127" i="10"/>
  <c r="AA108" i="4" s="1"/>
  <c r="AA121" i="10"/>
  <c r="AA122" i="10" s="1"/>
  <c r="AB142" i="10"/>
  <c r="AB143" i="10" s="1"/>
  <c r="AB148" i="10"/>
  <c r="AB109" i="4" s="1"/>
  <c r="AB101" i="10"/>
  <c r="AB106" i="10"/>
  <c r="AB107" i="4" s="1"/>
  <c r="AM47" i="10" l="1"/>
  <c r="AN42" i="10" s="1"/>
  <c r="AN50" i="10" s="1"/>
  <c r="U58" i="10"/>
  <c r="U59" i="10" s="1"/>
  <c r="U88" i="4" s="1"/>
  <c r="U63" i="10"/>
  <c r="U61" i="10"/>
  <c r="AA91" i="4"/>
  <c r="AA123" i="10"/>
  <c r="AB118" i="10" s="1"/>
  <c r="AB93" i="4"/>
  <c r="AB144" i="10"/>
  <c r="AC139" i="10" s="1"/>
  <c r="AC147" i="10" s="1"/>
  <c r="AB90" i="4"/>
  <c r="AB102" i="10"/>
  <c r="AC97" i="10" s="1"/>
  <c r="U64" i="10" l="1"/>
  <c r="U105" i="4" s="1"/>
  <c r="AN48" i="10"/>
  <c r="AN51" i="10" s="1"/>
  <c r="AN104" i="4" s="1"/>
  <c r="AN45" i="10"/>
  <c r="AN46" i="10" s="1"/>
  <c r="AN87" i="4" s="1"/>
  <c r="U60" i="10"/>
  <c r="V55" i="10" s="1"/>
  <c r="V61" i="10" s="1"/>
  <c r="AB126" i="10"/>
  <c r="AB124" i="10"/>
  <c r="AC145" i="10"/>
  <c r="AC105" i="10"/>
  <c r="AC103" i="10"/>
  <c r="V63" i="10" l="1"/>
  <c r="V64" i="10" s="1"/>
  <c r="V105" i="4" s="1"/>
  <c r="AN47" i="10"/>
  <c r="V58" i="10"/>
  <c r="V59" i="10" s="1"/>
  <c r="V88" i="4" s="1"/>
  <c r="AB127" i="10"/>
  <c r="AB108" i="4" s="1"/>
  <c r="AB121" i="10"/>
  <c r="AB122" i="10" s="1"/>
  <c r="AC142" i="10"/>
  <c r="AC143" i="10" s="1"/>
  <c r="AC148" i="10"/>
  <c r="AC109" i="4" s="1"/>
  <c r="AC100" i="10"/>
  <c r="AC101" i="10" s="1"/>
  <c r="AC106" i="10"/>
  <c r="AC107" i="4" s="1"/>
  <c r="V60" i="10" l="1"/>
  <c r="W55" i="10" s="1"/>
  <c r="W63" i="10" s="1"/>
  <c r="AB91" i="4"/>
  <c r="AB123" i="10"/>
  <c r="AC118" i="10" s="1"/>
  <c r="AC93" i="4"/>
  <c r="AC144" i="10"/>
  <c r="AD139" i="10" s="1"/>
  <c r="AD147" i="10" s="1"/>
  <c r="AC90" i="4"/>
  <c r="AC102" i="10"/>
  <c r="AD97" i="10" s="1"/>
  <c r="AD103" i="10" s="1"/>
  <c r="AD105" i="10" l="1"/>
  <c r="AD106" i="10" s="1"/>
  <c r="AD107" i="4" s="1"/>
  <c r="W61" i="10"/>
  <c r="W64" i="10" s="1"/>
  <c r="W105" i="4" s="1"/>
  <c r="W58" i="10"/>
  <c r="W59" i="10" s="1"/>
  <c r="W88" i="4" s="1"/>
  <c r="AC126" i="10"/>
  <c r="AC124" i="10"/>
  <c r="AD145" i="10"/>
  <c r="AD100" i="10"/>
  <c r="AD101" i="10" s="1"/>
  <c r="W60" i="10" l="1"/>
  <c r="X55" i="10" s="1"/>
  <c r="X58" i="10" s="1"/>
  <c r="X59" i="10" s="1"/>
  <c r="X88" i="4" s="1"/>
  <c r="X63" i="10"/>
  <c r="X61" i="10"/>
  <c r="AC127" i="10"/>
  <c r="AC108" i="4" s="1"/>
  <c r="AC121" i="10"/>
  <c r="AC122" i="10" s="1"/>
  <c r="AD142" i="10"/>
  <c r="AD143" i="10" s="1"/>
  <c r="AD148" i="10"/>
  <c r="AD109" i="4" s="1"/>
  <c r="AD90" i="4"/>
  <c r="AD102" i="10"/>
  <c r="AE97" i="10" s="1"/>
  <c r="AE103" i="10" s="1"/>
  <c r="AE105" i="10" l="1"/>
  <c r="AE106" i="10" s="1"/>
  <c r="AE107" i="4" s="1"/>
  <c r="X60" i="10"/>
  <c r="Y55" i="10" s="1"/>
  <c r="Y58" i="10" s="1"/>
  <c r="Y59" i="10" s="1"/>
  <c r="Y88" i="4" s="1"/>
  <c r="X64" i="10"/>
  <c r="X105" i="4" s="1"/>
  <c r="Y63" i="10"/>
  <c r="AC91" i="4"/>
  <c r="AC123" i="10"/>
  <c r="AD118" i="10" s="1"/>
  <c r="AD93" i="4"/>
  <c r="AD144" i="10"/>
  <c r="AE139" i="10" s="1"/>
  <c r="AE147" i="10" s="1"/>
  <c r="AE100" i="10"/>
  <c r="AE101" i="10" s="1"/>
  <c r="Y61" i="10" l="1"/>
  <c r="Y64" i="10" s="1"/>
  <c r="Y105" i="4" s="1"/>
  <c r="Y60" i="10"/>
  <c r="Z55" i="10" s="1"/>
  <c r="Z63" i="10" s="1"/>
  <c r="AD126" i="10"/>
  <c r="AD124" i="10"/>
  <c r="AE145" i="10"/>
  <c r="AE90" i="4"/>
  <c r="AE102" i="10"/>
  <c r="AF97" i="10" s="1"/>
  <c r="Z61" i="10" l="1"/>
  <c r="AF103" i="10"/>
  <c r="AF100" i="10" s="1"/>
  <c r="AF101" i="10" s="1"/>
  <c r="AF105" i="10"/>
  <c r="Z58" i="10"/>
  <c r="Z59" i="10" s="1"/>
  <c r="Z88" i="4" s="1"/>
  <c r="Z64" i="10"/>
  <c r="Z105" i="4" s="1"/>
  <c r="AD127" i="10"/>
  <c r="AD108" i="4" s="1"/>
  <c r="AD121" i="10"/>
  <c r="AD122" i="10" s="1"/>
  <c r="AE142" i="10"/>
  <c r="AE143" i="10" s="1"/>
  <c r="AE148" i="10"/>
  <c r="AE109" i="4" s="1"/>
  <c r="AF106" i="10" l="1"/>
  <c r="AF107" i="4" s="1"/>
  <c r="Z60" i="10"/>
  <c r="AA55" i="10" s="1"/>
  <c r="AA61" i="10" s="1"/>
  <c r="AD91" i="4"/>
  <c r="AD123" i="10"/>
  <c r="AE118" i="10" s="1"/>
  <c r="AE93" i="4"/>
  <c r="AE144" i="10"/>
  <c r="AF139" i="10" s="1"/>
  <c r="AF147" i="10" s="1"/>
  <c r="AF90" i="4"/>
  <c r="AF102" i="10"/>
  <c r="AG97" i="10" s="1"/>
  <c r="AA63" i="10" l="1"/>
  <c r="AA64" i="10" s="1"/>
  <c r="AA105" i="4" s="1"/>
  <c r="AA58" i="10"/>
  <c r="AA59" i="10" s="1"/>
  <c r="AA88" i="4" s="1"/>
  <c r="AE126" i="10"/>
  <c r="AE124" i="10"/>
  <c r="AF145" i="10"/>
  <c r="AG105" i="10"/>
  <c r="AG103" i="10"/>
  <c r="AA60" i="10" l="1"/>
  <c r="AB55" i="10" s="1"/>
  <c r="AE127" i="10"/>
  <c r="AE108" i="4" s="1"/>
  <c r="AE121" i="10"/>
  <c r="AE122" i="10" s="1"/>
  <c r="AF142" i="10"/>
  <c r="AF143" i="10" s="1"/>
  <c r="AF148" i="10"/>
  <c r="AF109" i="4" s="1"/>
  <c r="AG100" i="10"/>
  <c r="AG101" i="10" s="1"/>
  <c r="AG106" i="10"/>
  <c r="AG107" i="4" s="1"/>
  <c r="AB58" i="10" l="1"/>
  <c r="AB59" i="10" s="1"/>
  <c r="AB61" i="10"/>
  <c r="AB63" i="10"/>
  <c r="AE91" i="4"/>
  <c r="AE123" i="10"/>
  <c r="AF118" i="10" s="1"/>
  <c r="AF93" i="4"/>
  <c r="AF144" i="10"/>
  <c r="AG139" i="10" s="1"/>
  <c r="AG147" i="10" s="1"/>
  <c r="AG90" i="4"/>
  <c r="AG102" i="10"/>
  <c r="AH97" i="10" s="1"/>
  <c r="AB64" i="10" l="1"/>
  <c r="AB105" i="4" s="1"/>
  <c r="AB88" i="4"/>
  <c r="AB60" i="10"/>
  <c r="AC55" i="10" s="1"/>
  <c r="AH103" i="10"/>
  <c r="AH100" i="10" s="1"/>
  <c r="AH101" i="10" s="1"/>
  <c r="AH105" i="10"/>
  <c r="AF126" i="10"/>
  <c r="AF124" i="10"/>
  <c r="AG145" i="10"/>
  <c r="AH106" i="10" l="1"/>
  <c r="AH107" i="4" s="1"/>
  <c r="AC63" i="10"/>
  <c r="AC61" i="10"/>
  <c r="AC58" i="10"/>
  <c r="AC59" i="10" s="1"/>
  <c r="AF127" i="10"/>
  <c r="AF108" i="4" s="1"/>
  <c r="AF121" i="10"/>
  <c r="AF122" i="10" s="1"/>
  <c r="AG142" i="10"/>
  <c r="AG143" i="10" s="1"/>
  <c r="AG148" i="10"/>
  <c r="AG109" i="4" s="1"/>
  <c r="AH90" i="4"/>
  <c r="AH102" i="10"/>
  <c r="AI97" i="10" s="1"/>
  <c r="D35" i="8"/>
  <c r="E35" i="8"/>
  <c r="E34" i="8"/>
  <c r="E33" i="8"/>
  <c r="F33" i="8" s="1"/>
  <c r="E32" i="8"/>
  <c r="F32" i="8" s="1"/>
  <c r="L46" i="6"/>
  <c r="M46" i="6"/>
  <c r="N46" i="6"/>
  <c r="O46" i="6"/>
  <c r="P46" i="6"/>
  <c r="Q46" i="6"/>
  <c r="R46" i="6"/>
  <c r="S46" i="6"/>
  <c r="T46" i="6"/>
  <c r="U46" i="6"/>
  <c r="V46" i="6"/>
  <c r="W46" i="6"/>
  <c r="X46" i="6"/>
  <c r="Y46" i="6"/>
  <c r="Z46" i="6"/>
  <c r="AA46" i="6"/>
  <c r="AB46" i="6"/>
  <c r="AC46" i="6"/>
  <c r="AD46" i="6"/>
  <c r="AE46" i="6"/>
  <c r="AF46" i="6"/>
  <c r="AG46" i="6"/>
  <c r="AH46" i="6"/>
  <c r="AI46" i="6"/>
  <c r="AJ46" i="6"/>
  <c r="AK46" i="6"/>
  <c r="AL46" i="6"/>
  <c r="AM46" i="6"/>
  <c r="AN46" i="6"/>
  <c r="L7" i="3"/>
  <c r="M7" i="3"/>
  <c r="N7" i="3"/>
  <c r="O7" i="3"/>
  <c r="P7" i="3"/>
  <c r="Q7" i="3"/>
  <c r="R7" i="3"/>
  <c r="S7" i="3"/>
  <c r="T7" i="3"/>
  <c r="U7" i="3"/>
  <c r="V7" i="3"/>
  <c r="W7" i="3"/>
  <c r="X7" i="3"/>
  <c r="Y7" i="3"/>
  <c r="Z7" i="3"/>
  <c r="AA7" i="3"/>
  <c r="AB7" i="3"/>
  <c r="AC7" i="3"/>
  <c r="AD7" i="3"/>
  <c r="AE7" i="3"/>
  <c r="AF7" i="3"/>
  <c r="AG7" i="3"/>
  <c r="AH7" i="3"/>
  <c r="AI7" i="3"/>
  <c r="AJ7" i="3"/>
  <c r="AK7" i="3"/>
  <c r="AL7" i="3"/>
  <c r="AM7" i="3"/>
  <c r="AN7" i="3"/>
  <c r="K7" i="3"/>
  <c r="J19" i="4"/>
  <c r="I19" i="4"/>
  <c r="H19" i="4"/>
  <c r="G19" i="4"/>
  <c r="F19" i="4"/>
  <c r="F13" i="8"/>
  <c r="J13" i="8"/>
  <c r="J61" i="8" s="1"/>
  <c r="I13" i="8"/>
  <c r="I61" i="8" s="1"/>
  <c r="H13" i="8"/>
  <c r="H61" i="8" s="1"/>
  <c r="AM123" i="14" l="1"/>
  <c r="AM122" i="14"/>
  <c r="AM112" i="14"/>
  <c r="AM113" i="14" s="1"/>
  <c r="AM16" i="4" s="1"/>
  <c r="AM124" i="14"/>
  <c r="AI50" i="4"/>
  <c r="AI123" i="14"/>
  <c r="AI124" i="14"/>
  <c r="AI122" i="14"/>
  <c r="AI112" i="14"/>
  <c r="AI113" i="14" s="1"/>
  <c r="AI16" i="4" s="1"/>
  <c r="AE123" i="14"/>
  <c r="AE124" i="14"/>
  <c r="AE122" i="14"/>
  <c r="AE112" i="14"/>
  <c r="AE113" i="14" s="1"/>
  <c r="AE16" i="4" s="1"/>
  <c r="AA123" i="14"/>
  <c r="AA122" i="14"/>
  <c r="AA124" i="14"/>
  <c r="AA112" i="14"/>
  <c r="AA113" i="14" s="1"/>
  <c r="AA16" i="4" s="1"/>
  <c r="W123" i="14"/>
  <c r="W122" i="14"/>
  <c r="W124" i="14"/>
  <c r="W112" i="14"/>
  <c r="W113" i="14" s="1"/>
  <c r="W16" i="4" s="1"/>
  <c r="S122" i="14"/>
  <c r="S123" i="14"/>
  <c r="S124" i="14"/>
  <c r="S112" i="14"/>
  <c r="S113" i="14" s="1"/>
  <c r="S16" i="4" s="1"/>
  <c r="O50" i="4"/>
  <c r="O123" i="14"/>
  <c r="O122" i="14"/>
  <c r="O112" i="14"/>
  <c r="O113" i="14" s="1"/>
  <c r="O16" i="4" s="1"/>
  <c r="O124" i="14"/>
  <c r="AL123" i="14"/>
  <c r="AL122" i="14"/>
  <c r="AL124" i="14"/>
  <c r="AL112" i="14"/>
  <c r="AL113" i="14" s="1"/>
  <c r="AL16" i="4" s="1"/>
  <c r="AH123" i="14"/>
  <c r="AH124" i="14"/>
  <c r="AH122" i="14"/>
  <c r="AH112" i="14"/>
  <c r="AH113" i="14" s="1"/>
  <c r="AH16" i="4" s="1"/>
  <c r="AD50" i="4"/>
  <c r="AD123" i="14"/>
  <c r="AD124" i="14"/>
  <c r="AD122" i="14"/>
  <c r="AD112" i="14"/>
  <c r="AD113" i="14" s="1"/>
  <c r="AD16" i="4" s="1"/>
  <c r="Z123" i="14"/>
  <c r="Z112" i="14"/>
  <c r="Z113" i="14" s="1"/>
  <c r="Z16" i="4" s="1"/>
  <c r="Z124" i="14"/>
  <c r="Z122" i="14"/>
  <c r="V123" i="14"/>
  <c r="V124" i="14"/>
  <c r="V112" i="14"/>
  <c r="V113" i="14" s="1"/>
  <c r="V16" i="4" s="1"/>
  <c r="V122" i="14"/>
  <c r="R123" i="14"/>
  <c r="R124" i="14"/>
  <c r="R112" i="14"/>
  <c r="R113" i="14" s="1"/>
  <c r="R16" i="4" s="1"/>
  <c r="R122" i="14"/>
  <c r="N123" i="14"/>
  <c r="N112" i="14"/>
  <c r="N113" i="14" s="1"/>
  <c r="N16" i="4" s="1"/>
  <c r="N124" i="14"/>
  <c r="N122" i="14"/>
  <c r="K36" i="4"/>
  <c r="K123" i="14"/>
  <c r="K124" i="14"/>
  <c r="K112" i="14"/>
  <c r="K113" i="14" s="1"/>
  <c r="K16" i="4" s="1"/>
  <c r="K122" i="14"/>
  <c r="AK123" i="14"/>
  <c r="AK124" i="14"/>
  <c r="AK122" i="14"/>
  <c r="AK112" i="14"/>
  <c r="AK113" i="14" s="1"/>
  <c r="AK16" i="4" s="1"/>
  <c r="AG123" i="14"/>
  <c r="AG122" i="14"/>
  <c r="AG124" i="14"/>
  <c r="AG112" i="14"/>
  <c r="AG113" i="14" s="1"/>
  <c r="AG16" i="4" s="1"/>
  <c r="AC123" i="14"/>
  <c r="AC112" i="14"/>
  <c r="AC113" i="14" s="1"/>
  <c r="AC16" i="4" s="1"/>
  <c r="AC122" i="14"/>
  <c r="AC124" i="14"/>
  <c r="Y50" i="4"/>
  <c r="Y123" i="14"/>
  <c r="Y122" i="14"/>
  <c r="Y124" i="14"/>
  <c r="Y112" i="14"/>
  <c r="Y113" i="14" s="1"/>
  <c r="Y16" i="4" s="1"/>
  <c r="U123" i="14"/>
  <c r="U122" i="14"/>
  <c r="U124" i="14"/>
  <c r="U112" i="14"/>
  <c r="U113" i="14" s="1"/>
  <c r="U16" i="4" s="1"/>
  <c r="Q122" i="14"/>
  <c r="Q123" i="14"/>
  <c r="Q112" i="14"/>
  <c r="Q113" i="14" s="1"/>
  <c r="Q16" i="4" s="1"/>
  <c r="Q124" i="14"/>
  <c r="M123" i="14"/>
  <c r="M122" i="14"/>
  <c r="M112" i="14"/>
  <c r="M113" i="14" s="1"/>
  <c r="M16" i="4" s="1"/>
  <c r="M124" i="14"/>
  <c r="AN50" i="4"/>
  <c r="AN123" i="14"/>
  <c r="AN122" i="14"/>
  <c r="AN124" i="14"/>
  <c r="AN112" i="14"/>
  <c r="AN113" i="14" s="1"/>
  <c r="AN16" i="4" s="1"/>
  <c r="AJ123" i="14"/>
  <c r="AJ124" i="14"/>
  <c r="AJ112" i="14"/>
  <c r="AJ113" i="14" s="1"/>
  <c r="AJ16" i="4" s="1"/>
  <c r="AJ122" i="14"/>
  <c r="AF123" i="14"/>
  <c r="AF122" i="14"/>
  <c r="AF124" i="14"/>
  <c r="AF112" i="14"/>
  <c r="AF113" i="14" s="1"/>
  <c r="AF16" i="4" s="1"/>
  <c r="AB123" i="14"/>
  <c r="AB122" i="14"/>
  <c r="AB124" i="14"/>
  <c r="AB112" i="14"/>
  <c r="AB113" i="14" s="1"/>
  <c r="AB16" i="4" s="1"/>
  <c r="X123" i="14"/>
  <c r="X112" i="14"/>
  <c r="X113" i="14" s="1"/>
  <c r="X16" i="4" s="1"/>
  <c r="X122" i="14"/>
  <c r="X124" i="14"/>
  <c r="T50" i="4"/>
  <c r="T123" i="14"/>
  <c r="T112" i="14"/>
  <c r="T113" i="14" s="1"/>
  <c r="T16" i="4" s="1"/>
  <c r="T122" i="14"/>
  <c r="T124" i="14"/>
  <c r="P123" i="14"/>
  <c r="P124" i="14"/>
  <c r="P122" i="14"/>
  <c r="P112" i="14"/>
  <c r="P113" i="14" s="1"/>
  <c r="P16" i="4" s="1"/>
  <c r="L50" i="4"/>
  <c r="L123" i="14"/>
  <c r="L124" i="14"/>
  <c r="L112" i="14"/>
  <c r="L113" i="14" s="1"/>
  <c r="L16" i="4" s="1"/>
  <c r="L122" i="14"/>
  <c r="K50" i="4"/>
  <c r="AJ57" i="4"/>
  <c r="AJ50" i="4"/>
  <c r="AF57" i="4"/>
  <c r="AF50" i="4"/>
  <c r="X57" i="4"/>
  <c r="X50" i="4"/>
  <c r="AM57" i="4"/>
  <c r="AM50" i="4"/>
  <c r="AE57" i="4"/>
  <c r="AE50" i="4"/>
  <c r="AA57" i="4"/>
  <c r="AA50" i="4"/>
  <c r="S57" i="4"/>
  <c r="S50" i="4"/>
  <c r="AL57" i="4"/>
  <c r="AL50" i="4"/>
  <c r="AH57" i="4"/>
  <c r="AH50" i="4"/>
  <c r="Z57" i="4"/>
  <c r="Z50" i="4"/>
  <c r="V57" i="4"/>
  <c r="V50" i="4"/>
  <c r="R57" i="4"/>
  <c r="R50" i="4"/>
  <c r="N57" i="4"/>
  <c r="N50" i="4"/>
  <c r="AB57" i="4"/>
  <c r="AB50" i="4"/>
  <c r="P57" i="4"/>
  <c r="P50" i="4"/>
  <c r="W57" i="4"/>
  <c r="W50" i="4"/>
  <c r="AK57" i="4"/>
  <c r="AK50" i="4"/>
  <c r="AG57" i="4"/>
  <c r="AG50" i="4"/>
  <c r="AC57" i="4"/>
  <c r="AC50" i="4"/>
  <c r="U57" i="4"/>
  <c r="U50" i="4"/>
  <c r="Q57" i="4"/>
  <c r="Q50" i="4"/>
  <c r="M57" i="4"/>
  <c r="M50" i="4"/>
  <c r="F61" i="8"/>
  <c r="F65" i="8" s="1"/>
  <c r="F67" i="8" s="1"/>
  <c r="AC88" i="4"/>
  <c r="AC60" i="10"/>
  <c r="AD55" i="10" s="1"/>
  <c r="AC64" i="10"/>
  <c r="AC105" i="4" s="1"/>
  <c r="AD85" i="8"/>
  <c r="AD21" i="4" s="1"/>
  <c r="AD57" i="4"/>
  <c r="Y85" i="8"/>
  <c r="Y21" i="4" s="1"/>
  <c r="Y57" i="4"/>
  <c r="K46" i="4"/>
  <c r="K55" i="4"/>
  <c r="K71" i="4"/>
  <c r="K47" i="4"/>
  <c r="K48" i="4"/>
  <c r="K57" i="4"/>
  <c r="K49" i="4"/>
  <c r="K56" i="4"/>
  <c r="AN85" i="8"/>
  <c r="AN21" i="4" s="1"/>
  <c r="AN57" i="4"/>
  <c r="T85" i="8"/>
  <c r="T21" i="4" s="1"/>
  <c r="T57" i="4"/>
  <c r="L71" i="4"/>
  <c r="L57" i="4"/>
  <c r="L47" i="4"/>
  <c r="AI85" i="8"/>
  <c r="AI21" i="4" s="1"/>
  <c r="AI57" i="4"/>
  <c r="O85" i="8"/>
  <c r="O21" i="4" s="1"/>
  <c r="O57" i="4"/>
  <c r="AF91" i="4"/>
  <c r="AF123" i="10"/>
  <c r="AG118" i="10" s="1"/>
  <c r="AG93" i="4"/>
  <c r="AG144" i="10"/>
  <c r="AH139" i="10" s="1"/>
  <c r="AH147" i="10" s="1"/>
  <c r="AI105" i="10"/>
  <c r="AI103" i="10"/>
  <c r="G62" i="8"/>
  <c r="G65" i="8"/>
  <c r="H65" i="8"/>
  <c r="I15" i="8"/>
  <c r="H16" i="8"/>
  <c r="J16" i="8"/>
  <c r="G32" i="8"/>
  <c r="G33" i="8"/>
  <c r="G34" i="8"/>
  <c r="I33" i="8"/>
  <c r="J32" i="8"/>
  <c r="G35" i="8"/>
  <c r="H33" i="8"/>
  <c r="I32" i="8"/>
  <c r="H34" i="8"/>
  <c r="H35" i="8"/>
  <c r="H32" i="8"/>
  <c r="J33" i="8"/>
  <c r="F35" i="8"/>
  <c r="I35" i="8"/>
  <c r="J35" i="8"/>
  <c r="J34" i="8"/>
  <c r="F34" i="8"/>
  <c r="I34" i="8"/>
  <c r="J15" i="8"/>
  <c r="H15" i="8"/>
  <c r="F15" i="8"/>
  <c r="F16" i="8"/>
  <c r="I16" i="8"/>
  <c r="O125" i="14" l="1"/>
  <c r="O18" i="4" s="1"/>
  <c r="AE125" i="14"/>
  <c r="AE18" i="4" s="1"/>
  <c r="AI125" i="14"/>
  <c r="AI18" i="4" s="1"/>
  <c r="AB125" i="14"/>
  <c r="AB18" i="4" s="1"/>
  <c r="AF125" i="14"/>
  <c r="AF18" i="4" s="1"/>
  <c r="K125" i="14"/>
  <c r="K18" i="4" s="1"/>
  <c r="AL125" i="14"/>
  <c r="AL18" i="4" s="1"/>
  <c r="M125" i="14"/>
  <c r="M18" i="4" s="1"/>
  <c r="AG125" i="14"/>
  <c r="AG18" i="4" s="1"/>
  <c r="AK125" i="14"/>
  <c r="AK18" i="4" s="1"/>
  <c r="L125" i="14"/>
  <c r="L18" i="4" s="1"/>
  <c r="AN125" i="14"/>
  <c r="AN18" i="4" s="1"/>
  <c r="T125" i="14"/>
  <c r="T18" i="4" s="1"/>
  <c r="U125" i="14"/>
  <c r="U18" i="4" s="1"/>
  <c r="Y125" i="14"/>
  <c r="Y18" i="4" s="1"/>
  <c r="AC125" i="14"/>
  <c r="AC18" i="4" s="1"/>
  <c r="N125" i="14"/>
  <c r="N18" i="4" s="1"/>
  <c r="R125" i="14"/>
  <c r="R18" i="4" s="1"/>
  <c r="V125" i="14"/>
  <c r="V18" i="4" s="1"/>
  <c r="Z125" i="14"/>
  <c r="Z18" i="4" s="1"/>
  <c r="W125" i="14"/>
  <c r="W18" i="4" s="1"/>
  <c r="AA125" i="14"/>
  <c r="AA18" i="4" s="1"/>
  <c r="P125" i="14"/>
  <c r="P18" i="4" s="1"/>
  <c r="AJ125" i="14"/>
  <c r="AJ18" i="4" s="1"/>
  <c r="S125" i="14"/>
  <c r="S18" i="4" s="1"/>
  <c r="AM125" i="14"/>
  <c r="AM18" i="4" s="1"/>
  <c r="X125" i="14"/>
  <c r="X18" i="4" s="1"/>
  <c r="Q125" i="14"/>
  <c r="Q18" i="4" s="1"/>
  <c r="AD125" i="14"/>
  <c r="AD18" i="4" s="1"/>
  <c r="AH125" i="14"/>
  <c r="AH18" i="4" s="1"/>
  <c r="K58" i="4"/>
  <c r="AD63" i="10"/>
  <c r="AD58" i="10"/>
  <c r="AD59" i="10" s="1"/>
  <c r="AD88" i="4" s="1"/>
  <c r="AD61" i="10"/>
  <c r="K76" i="6"/>
  <c r="K89" i="6"/>
  <c r="AG126" i="10"/>
  <c r="AG124" i="10"/>
  <c r="AH145" i="10"/>
  <c r="AI100" i="10"/>
  <c r="AI101" i="10" s="1"/>
  <c r="AI106" i="10"/>
  <c r="AI107" i="4" s="1"/>
  <c r="I62" i="8"/>
  <c r="I65" i="8"/>
  <c r="F62" i="8"/>
  <c r="H62" i="8"/>
  <c r="J62" i="8"/>
  <c r="J65" i="8"/>
  <c r="G67" i="8"/>
  <c r="G68" i="8"/>
  <c r="AJ100" i="6"/>
  <c r="AA100" i="6"/>
  <c r="R100" i="6"/>
  <c r="Z100" i="6"/>
  <c r="AB76" i="6"/>
  <c r="AN100" i="6"/>
  <c r="O100" i="6"/>
  <c r="AM76" i="6"/>
  <c r="T76" i="6"/>
  <c r="T100" i="6"/>
  <c r="AF76" i="6"/>
  <c r="U100" i="6"/>
  <c r="AK76" i="6"/>
  <c r="P100" i="6"/>
  <c r="AJ76" i="6"/>
  <c r="P76" i="6"/>
  <c r="AI76" i="6"/>
  <c r="M100" i="6"/>
  <c r="N76" i="6"/>
  <c r="AE76" i="6"/>
  <c r="AC76" i="6"/>
  <c r="L100" i="6"/>
  <c r="R76" i="6"/>
  <c r="Z76" i="6"/>
  <c r="AD76" i="6"/>
  <c r="X76" i="6"/>
  <c r="AB100" i="6"/>
  <c r="Q76" i="6"/>
  <c r="Y100" i="6"/>
  <c r="AG76" i="6"/>
  <c r="K100" i="6"/>
  <c r="O76" i="6"/>
  <c r="W100" i="6"/>
  <c r="AE100" i="6"/>
  <c r="AF100" i="6"/>
  <c r="U76" i="6"/>
  <c r="AC100" i="6"/>
  <c r="AK100" i="6"/>
  <c r="L76" i="6"/>
  <c r="N100" i="6"/>
  <c r="AH76" i="6"/>
  <c r="AL76" i="6"/>
  <c r="X100" i="6"/>
  <c r="M76" i="6"/>
  <c r="V76" i="6"/>
  <c r="V100" i="6"/>
  <c r="AD100" i="6"/>
  <c r="AH100" i="6"/>
  <c r="AL100" i="6"/>
  <c r="AN76" i="6"/>
  <c r="Q100" i="6"/>
  <c r="Y76" i="6"/>
  <c r="AG100" i="6"/>
  <c r="S76" i="6"/>
  <c r="S100" i="6"/>
  <c r="W76" i="6"/>
  <c r="AA76" i="6"/>
  <c r="AI100" i="6"/>
  <c r="AM100" i="6"/>
  <c r="J36" i="8"/>
  <c r="G36" i="8"/>
  <c r="F36" i="8"/>
  <c r="H36" i="8"/>
  <c r="I36" i="8"/>
  <c r="F49" i="6"/>
  <c r="H58" i="6"/>
  <c r="H121" i="6" s="1"/>
  <c r="H123" i="6" s="1"/>
  <c r="I58" i="6"/>
  <c r="I121" i="6" s="1"/>
  <c r="I55" i="6"/>
  <c r="H61" i="6"/>
  <c r="I61" i="6"/>
  <c r="L45" i="6"/>
  <c r="M45" i="6"/>
  <c r="N45" i="6"/>
  <c r="O45" i="6"/>
  <c r="P45" i="6"/>
  <c r="Q45" i="6"/>
  <c r="R45" i="6"/>
  <c r="S45" i="6"/>
  <c r="T45" i="6"/>
  <c r="U45" i="6"/>
  <c r="V45" i="6"/>
  <c r="W45" i="6"/>
  <c r="X45" i="6"/>
  <c r="Y45" i="6"/>
  <c r="Z45" i="6"/>
  <c r="AA45" i="6"/>
  <c r="AB45" i="6"/>
  <c r="AC45" i="6"/>
  <c r="AD45" i="6"/>
  <c r="AE45" i="6"/>
  <c r="AF45" i="6"/>
  <c r="AG45" i="6"/>
  <c r="AH45" i="6"/>
  <c r="AI45" i="6"/>
  <c r="AJ45" i="6"/>
  <c r="AK45" i="6"/>
  <c r="AL45" i="6"/>
  <c r="AM45" i="6"/>
  <c r="AN45" i="6"/>
  <c r="L57" i="6"/>
  <c r="L58" i="6" s="1"/>
  <c r="L121" i="6" s="1"/>
  <c r="M57" i="6"/>
  <c r="N57" i="6"/>
  <c r="O57" i="6"/>
  <c r="O58" i="6" s="1"/>
  <c r="O121" i="6" s="1"/>
  <c r="P57" i="6"/>
  <c r="P58" i="6" s="1"/>
  <c r="P121" i="6" s="1"/>
  <c r="Q57" i="6"/>
  <c r="Q58" i="6" s="1"/>
  <c r="Q121" i="6" s="1"/>
  <c r="R57" i="6"/>
  <c r="R58" i="6" s="1"/>
  <c r="R121" i="6" s="1"/>
  <c r="S57" i="6"/>
  <c r="S58" i="6" s="1"/>
  <c r="S121" i="6" s="1"/>
  <c r="T57" i="6"/>
  <c r="T58" i="6" s="1"/>
  <c r="T121" i="6" s="1"/>
  <c r="U57" i="6"/>
  <c r="U58" i="6" s="1"/>
  <c r="U121" i="6" s="1"/>
  <c r="V57" i="6"/>
  <c r="V58" i="6" s="1"/>
  <c r="V121" i="6" s="1"/>
  <c r="W57" i="6"/>
  <c r="W58" i="6" s="1"/>
  <c r="W121" i="6" s="1"/>
  <c r="X57" i="6"/>
  <c r="X58" i="6" s="1"/>
  <c r="X121" i="6" s="1"/>
  <c r="Y57" i="6"/>
  <c r="Y58" i="6" s="1"/>
  <c r="Y121" i="6" s="1"/>
  <c r="Z57" i="6"/>
  <c r="Z58" i="6" s="1"/>
  <c r="Z121" i="6" s="1"/>
  <c r="AA57" i="6"/>
  <c r="AA58" i="6" s="1"/>
  <c r="AA121" i="6" s="1"/>
  <c r="AB57" i="6"/>
  <c r="AB58" i="6" s="1"/>
  <c r="AB121" i="6" s="1"/>
  <c r="AC57" i="6"/>
  <c r="AC58" i="6" s="1"/>
  <c r="AC121" i="6" s="1"/>
  <c r="AD57" i="6"/>
  <c r="AD58" i="6" s="1"/>
  <c r="AD121" i="6" s="1"/>
  <c r="AE57" i="6"/>
  <c r="AE58" i="6" s="1"/>
  <c r="AE121" i="6" s="1"/>
  <c r="AF57" i="6"/>
  <c r="AF58" i="6" s="1"/>
  <c r="AF121" i="6" s="1"/>
  <c r="AG57" i="6"/>
  <c r="AG58" i="6" s="1"/>
  <c r="AG121" i="6" s="1"/>
  <c r="AH57" i="6"/>
  <c r="AH58" i="6" s="1"/>
  <c r="AH121" i="6" s="1"/>
  <c r="AI57" i="6"/>
  <c r="AI58" i="6" s="1"/>
  <c r="AI121" i="6" s="1"/>
  <c r="AJ57" i="6"/>
  <c r="AJ58" i="6" s="1"/>
  <c r="AJ121" i="6" s="1"/>
  <c r="AK57" i="6"/>
  <c r="AK58" i="6" s="1"/>
  <c r="AK121" i="6" s="1"/>
  <c r="AL57" i="6"/>
  <c r="AL58" i="6" s="1"/>
  <c r="AL121" i="6" s="1"/>
  <c r="AM57" i="6"/>
  <c r="AM58" i="6" s="1"/>
  <c r="AM121" i="6" s="1"/>
  <c r="AN57" i="6"/>
  <c r="AN58" i="6" s="1"/>
  <c r="AN121" i="6" s="1"/>
  <c r="M58" i="6"/>
  <c r="M121" i="6" s="1"/>
  <c r="N58" i="6"/>
  <c r="N121" i="6" s="1"/>
  <c r="L60" i="6"/>
  <c r="L61" i="6" s="1"/>
  <c r="M60" i="6"/>
  <c r="M61" i="6" s="1"/>
  <c r="N60" i="6"/>
  <c r="N61" i="6" s="1"/>
  <c r="O60" i="6"/>
  <c r="O61" i="6" s="1"/>
  <c r="P60" i="6"/>
  <c r="P61" i="6" s="1"/>
  <c r="Q60" i="6"/>
  <c r="Q61" i="6" s="1"/>
  <c r="R60" i="6"/>
  <c r="R61" i="6" s="1"/>
  <c r="S60" i="6"/>
  <c r="S61" i="6" s="1"/>
  <c r="T60" i="6"/>
  <c r="T61" i="6" s="1"/>
  <c r="U60" i="6"/>
  <c r="U61" i="6" s="1"/>
  <c r="V60" i="6"/>
  <c r="V61" i="6" s="1"/>
  <c r="W60" i="6"/>
  <c r="W61" i="6" s="1"/>
  <c r="X60" i="6"/>
  <c r="X61" i="6" s="1"/>
  <c r="Y60" i="6"/>
  <c r="Y61" i="6" s="1"/>
  <c r="Z60" i="6"/>
  <c r="Z61" i="6" s="1"/>
  <c r="AA60" i="6"/>
  <c r="AA61" i="6" s="1"/>
  <c r="AB60" i="6"/>
  <c r="AB61" i="6" s="1"/>
  <c r="AC60" i="6"/>
  <c r="AC61" i="6" s="1"/>
  <c r="AD60" i="6"/>
  <c r="AD61" i="6" s="1"/>
  <c r="AE60" i="6"/>
  <c r="AE61" i="6" s="1"/>
  <c r="AF60" i="6"/>
  <c r="AF61" i="6" s="1"/>
  <c r="AG60" i="6"/>
  <c r="AG61" i="6" s="1"/>
  <c r="AH60" i="6"/>
  <c r="AH61" i="6" s="1"/>
  <c r="AI60" i="6"/>
  <c r="AI61" i="6" s="1"/>
  <c r="AJ60" i="6"/>
  <c r="AJ61" i="6" s="1"/>
  <c r="AK60" i="6"/>
  <c r="AK61" i="6" s="1"/>
  <c r="AL60" i="6"/>
  <c r="AL61" i="6" s="1"/>
  <c r="AM60" i="6"/>
  <c r="AM61" i="6" s="1"/>
  <c r="AN60" i="6"/>
  <c r="AN61" i="6" s="1"/>
  <c r="G49" i="6"/>
  <c r="H49" i="6"/>
  <c r="I49" i="6"/>
  <c r="J49" i="6"/>
  <c r="J61" i="6"/>
  <c r="K60" i="6"/>
  <c r="K61" i="6" s="1"/>
  <c r="F55" i="6"/>
  <c r="G55" i="6"/>
  <c r="K51" i="6"/>
  <c r="K55" i="6" s="1"/>
  <c r="G58" i="6"/>
  <c r="J58" i="6"/>
  <c r="J121" i="6" s="1"/>
  <c r="F58" i="6"/>
  <c r="F121" i="6" s="1"/>
  <c r="F122" i="6" s="1"/>
  <c r="K57" i="6"/>
  <c r="K58" i="6" s="1"/>
  <c r="K121" i="6" s="1"/>
  <c r="I31" i="4"/>
  <c r="H31" i="4"/>
  <c r="G31" i="4"/>
  <c r="I74" i="4"/>
  <c r="H74" i="4"/>
  <c r="G74" i="4"/>
  <c r="F119" i="4" l="1"/>
  <c r="J37" i="8"/>
  <c r="J38" i="8" s="1"/>
  <c r="J41" i="8" s="1"/>
  <c r="H37" i="8"/>
  <c r="H40" i="8" s="1"/>
  <c r="I37" i="8"/>
  <c r="I40" i="8" s="1"/>
  <c r="F37" i="8"/>
  <c r="F40" i="8" s="1"/>
  <c r="G37" i="8"/>
  <c r="G40" i="8" s="1"/>
  <c r="F63" i="6"/>
  <c r="F111" i="6" s="1"/>
  <c r="AD60" i="10"/>
  <c r="AE55" i="10" s="1"/>
  <c r="AD64" i="10"/>
  <c r="AD105" i="4" s="1"/>
  <c r="AG121" i="10"/>
  <c r="AG122" i="10" s="1"/>
  <c r="AG127" i="10"/>
  <c r="AG108" i="4" s="1"/>
  <c r="AH142" i="10"/>
  <c r="AH143" i="10" s="1"/>
  <c r="AH148" i="10"/>
  <c r="AH109" i="4" s="1"/>
  <c r="AI90" i="4"/>
  <c r="AI102" i="10"/>
  <c r="AJ97" i="10" s="1"/>
  <c r="AJ105" i="10" s="1"/>
  <c r="G69" i="8"/>
  <c r="G72" i="8" s="1"/>
  <c r="G73" i="8" s="1"/>
  <c r="G74" i="8" s="1"/>
  <c r="F68" i="8"/>
  <c r="H68" i="8"/>
  <c r="H67" i="8"/>
  <c r="I68" i="8"/>
  <c r="I67" i="8"/>
  <c r="J67" i="8"/>
  <c r="J68" i="8"/>
  <c r="AM102" i="6"/>
  <c r="AM103" i="6" s="1"/>
  <c r="AM105" i="6" s="1"/>
  <c r="AM106" i="6" s="1"/>
  <c r="S102" i="6"/>
  <c r="S103" i="6" s="1"/>
  <c r="S105" i="6" s="1"/>
  <c r="S106" i="6" s="1"/>
  <c r="Y78" i="6"/>
  <c r="Y79" i="6" s="1"/>
  <c r="Y81" i="6" s="1"/>
  <c r="Y82" i="6" s="1"/>
  <c r="AH102" i="6"/>
  <c r="AH103" i="6" s="1"/>
  <c r="AH105" i="6" s="1"/>
  <c r="AH106" i="6" s="1"/>
  <c r="M78" i="6"/>
  <c r="M79" i="6" s="1"/>
  <c r="N102" i="6"/>
  <c r="N103" i="6" s="1"/>
  <c r="N105" i="6" s="1"/>
  <c r="N106" i="6" s="1"/>
  <c r="K78" i="6"/>
  <c r="K79" i="6" s="1"/>
  <c r="K81" i="6" s="1"/>
  <c r="AK102" i="6"/>
  <c r="AK103" i="6" s="1"/>
  <c r="AK105" i="6" s="1"/>
  <c r="AK106" i="6" s="1"/>
  <c r="AE102" i="6"/>
  <c r="AE103" i="6" s="1"/>
  <c r="AE105" i="6" s="1"/>
  <c r="AE106" i="6" s="1"/>
  <c r="AG78" i="6"/>
  <c r="AG79" i="6" s="1"/>
  <c r="AG81" i="6" s="1"/>
  <c r="AG82" i="6" s="1"/>
  <c r="X78" i="6"/>
  <c r="X79" i="6" s="1"/>
  <c r="X81" i="6" s="1"/>
  <c r="X82" i="6" s="1"/>
  <c r="L102" i="6"/>
  <c r="L103" i="6" s="1"/>
  <c r="L105" i="6" s="1"/>
  <c r="L106" i="6" s="1"/>
  <c r="P78" i="6"/>
  <c r="P79" i="6" s="1"/>
  <c r="U102" i="6"/>
  <c r="U103" i="6" s="1"/>
  <c r="U105" i="6" s="1"/>
  <c r="U106" i="6" s="1"/>
  <c r="AM78" i="6"/>
  <c r="AM79" i="6" s="1"/>
  <c r="Z102" i="6"/>
  <c r="Z103" i="6" s="1"/>
  <c r="Z105" i="6" s="1"/>
  <c r="Z106" i="6" s="1"/>
  <c r="AI102" i="6"/>
  <c r="AI103" i="6" s="1"/>
  <c r="AI105" i="6" s="1"/>
  <c r="AI106" i="6" s="1"/>
  <c r="S78" i="6"/>
  <c r="S79" i="6" s="1"/>
  <c r="S81" i="6" s="1"/>
  <c r="S82" i="6" s="1"/>
  <c r="Q102" i="6"/>
  <c r="Q103" i="6" s="1"/>
  <c r="Q105" i="6" s="1"/>
  <c r="Q106" i="6" s="1"/>
  <c r="AD102" i="6"/>
  <c r="AD103" i="6" s="1"/>
  <c r="AD105" i="6" s="1"/>
  <c r="AD106" i="6" s="1"/>
  <c r="X102" i="6"/>
  <c r="X103" i="6" s="1"/>
  <c r="X105" i="6" s="1"/>
  <c r="X106" i="6" s="1"/>
  <c r="AC102" i="6"/>
  <c r="AC103" i="6" s="1"/>
  <c r="AC105" i="6" s="1"/>
  <c r="AC106" i="6" s="1"/>
  <c r="W102" i="6"/>
  <c r="W103" i="6" s="1"/>
  <c r="W105" i="6" s="1"/>
  <c r="W106" i="6" s="1"/>
  <c r="Y102" i="6"/>
  <c r="Y103" i="6" s="1"/>
  <c r="Y105" i="6" s="1"/>
  <c r="Y106" i="6" s="1"/>
  <c r="AD78" i="6"/>
  <c r="AD79" i="6" s="1"/>
  <c r="AC78" i="6"/>
  <c r="AC79" i="6" s="1"/>
  <c r="AJ78" i="6"/>
  <c r="AJ79" i="6" s="1"/>
  <c r="AF78" i="6"/>
  <c r="AF79" i="6" s="1"/>
  <c r="AF81" i="6" s="1"/>
  <c r="AF82" i="6" s="1"/>
  <c r="O102" i="6"/>
  <c r="O103" i="6" s="1"/>
  <c r="O105" i="6" s="1"/>
  <c r="O106" i="6" s="1"/>
  <c r="R102" i="6"/>
  <c r="R103" i="6" s="1"/>
  <c r="R105" i="6" s="1"/>
  <c r="R106" i="6" s="1"/>
  <c r="AA78" i="6"/>
  <c r="AA79" i="6" s="1"/>
  <c r="AA81" i="6" s="1"/>
  <c r="AA82" i="6" s="1"/>
  <c r="K91" i="6"/>
  <c r="K92" i="6" s="1"/>
  <c r="AN78" i="6"/>
  <c r="AN79" i="6" s="1"/>
  <c r="AN81" i="6" s="1"/>
  <c r="AN82" i="6" s="1"/>
  <c r="V102" i="6"/>
  <c r="V103" i="6" s="1"/>
  <c r="V105" i="6" s="1"/>
  <c r="V106" i="6" s="1"/>
  <c r="AL78" i="6"/>
  <c r="AL79" i="6" s="1"/>
  <c r="U78" i="6"/>
  <c r="U79" i="6" s="1"/>
  <c r="U81" i="6" s="1"/>
  <c r="U82" i="6" s="1"/>
  <c r="O78" i="6"/>
  <c r="O79" i="6" s="1"/>
  <c r="O81" i="6" s="1"/>
  <c r="O82" i="6" s="1"/>
  <c r="Q78" i="6"/>
  <c r="Q79" i="6" s="1"/>
  <c r="Z78" i="6"/>
  <c r="Z79" i="6" s="1"/>
  <c r="AE78" i="6"/>
  <c r="AE79" i="6" s="1"/>
  <c r="AE81" i="6" s="1"/>
  <c r="AE82" i="6" s="1"/>
  <c r="M102" i="6"/>
  <c r="M103" i="6" s="1"/>
  <c r="M105" i="6" s="1"/>
  <c r="M106" i="6" s="1"/>
  <c r="P102" i="6"/>
  <c r="P103" i="6" s="1"/>
  <c r="P105" i="6" s="1"/>
  <c r="P106" i="6" s="1"/>
  <c r="T102" i="6"/>
  <c r="T103" i="6" s="1"/>
  <c r="T105" i="6" s="1"/>
  <c r="T106" i="6" s="1"/>
  <c r="AN102" i="6"/>
  <c r="AN103" i="6" s="1"/>
  <c r="AN105" i="6" s="1"/>
  <c r="AN106" i="6" s="1"/>
  <c r="AA102" i="6"/>
  <c r="AA103" i="6" s="1"/>
  <c r="AA105" i="6" s="1"/>
  <c r="AA106" i="6" s="1"/>
  <c r="W78" i="6"/>
  <c r="W79" i="6" s="1"/>
  <c r="W81" i="6" s="1"/>
  <c r="W82" i="6" s="1"/>
  <c r="AG102" i="6"/>
  <c r="AG103" i="6" s="1"/>
  <c r="AG105" i="6" s="1"/>
  <c r="AG106" i="6" s="1"/>
  <c r="AL102" i="6"/>
  <c r="AL103" i="6" s="1"/>
  <c r="AL105" i="6" s="1"/>
  <c r="AL106" i="6" s="1"/>
  <c r="V78" i="6"/>
  <c r="V79" i="6" s="1"/>
  <c r="V81" i="6" s="1"/>
  <c r="V82" i="6" s="1"/>
  <c r="AH78" i="6"/>
  <c r="AH79" i="6" s="1"/>
  <c r="L78" i="6"/>
  <c r="L79" i="6" s="1"/>
  <c r="L81" i="6" s="1"/>
  <c r="AF102" i="6"/>
  <c r="AF103" i="6" s="1"/>
  <c r="AF105" i="6" s="1"/>
  <c r="AF106" i="6" s="1"/>
  <c r="K102" i="6"/>
  <c r="K103" i="6" s="1"/>
  <c r="AB102" i="6"/>
  <c r="AB103" i="6" s="1"/>
  <c r="AB105" i="6" s="1"/>
  <c r="AB106" i="6" s="1"/>
  <c r="R78" i="6"/>
  <c r="R79" i="6" s="1"/>
  <c r="N78" i="6"/>
  <c r="N79" i="6" s="1"/>
  <c r="N81" i="6" s="1"/>
  <c r="AI78" i="6"/>
  <c r="AI79" i="6" s="1"/>
  <c r="AI81" i="6" s="1"/>
  <c r="AI82" i="6" s="1"/>
  <c r="AK78" i="6"/>
  <c r="AK79" i="6" s="1"/>
  <c r="T78" i="6"/>
  <c r="T79" i="6" s="1"/>
  <c r="AB78" i="6"/>
  <c r="AB79" i="6" s="1"/>
  <c r="AJ102" i="6"/>
  <c r="AJ103" i="6" s="1"/>
  <c r="AJ105" i="6" s="1"/>
  <c r="AJ106" i="6" s="1"/>
  <c r="M81" i="6"/>
  <c r="G63" i="6"/>
  <c r="G111" i="6" s="1"/>
  <c r="G112" i="6" s="1"/>
  <c r="G113" i="6" s="1"/>
  <c r="I119" i="4"/>
  <c r="R55" i="6"/>
  <c r="K61" i="4"/>
  <c r="K44" i="4"/>
  <c r="K65" i="4"/>
  <c r="K39" i="4"/>
  <c r="K64" i="4"/>
  <c r="K43" i="4"/>
  <c r="K40" i="4"/>
  <c r="K69" i="4"/>
  <c r="J124" i="6"/>
  <c r="I124" i="6"/>
  <c r="I123" i="6"/>
  <c r="H124" i="6"/>
  <c r="G121" i="6"/>
  <c r="AM55" i="6"/>
  <c r="AI55" i="6"/>
  <c r="AE55" i="6"/>
  <c r="AA55" i="6"/>
  <c r="W55" i="6"/>
  <c r="S55" i="6"/>
  <c r="O55" i="6"/>
  <c r="J123" i="6"/>
  <c r="H63" i="6"/>
  <c r="H111" i="6" s="1"/>
  <c r="H112" i="6" s="1"/>
  <c r="H113" i="6" s="1"/>
  <c r="AH55" i="6"/>
  <c r="Z55" i="6"/>
  <c r="AK55" i="6"/>
  <c r="AG55" i="6"/>
  <c r="AC55" i="6"/>
  <c r="Y55" i="6"/>
  <c r="U55" i="6"/>
  <c r="Q55" i="6"/>
  <c r="M55" i="6"/>
  <c r="J63" i="6"/>
  <c r="J111" i="6" s="1"/>
  <c r="J112" i="6" s="1"/>
  <c r="J113" i="6" s="1"/>
  <c r="AL55" i="6"/>
  <c r="AD55" i="6"/>
  <c r="V55" i="6"/>
  <c r="N55" i="6"/>
  <c r="I63" i="6"/>
  <c r="I111" i="6" s="1"/>
  <c r="I112" i="6" s="1"/>
  <c r="I113" i="6" s="1"/>
  <c r="AN55" i="6"/>
  <c r="AJ55" i="6"/>
  <c r="AF55" i="6"/>
  <c r="AB55" i="6"/>
  <c r="X55" i="6"/>
  <c r="T55" i="6"/>
  <c r="P55" i="6"/>
  <c r="L55" i="6"/>
  <c r="K49" i="6"/>
  <c r="K63" i="6" s="1"/>
  <c r="G119" i="4"/>
  <c r="K70" i="4"/>
  <c r="K63" i="4"/>
  <c r="K62" i="4"/>
  <c r="K42" i="4"/>
  <c r="K45" i="4"/>
  <c r="K41" i="4"/>
  <c r="H119" i="4"/>
  <c r="K94" i="6" l="1"/>
  <c r="K95" i="6" s="1"/>
  <c r="J40" i="8"/>
  <c r="K66" i="4"/>
  <c r="K72" i="4"/>
  <c r="K52" i="4"/>
  <c r="H38" i="8"/>
  <c r="H41" i="8" s="1"/>
  <c r="I38" i="8"/>
  <c r="I41" i="8" s="1"/>
  <c r="G38" i="8"/>
  <c r="G41" i="8" s="1"/>
  <c r="F38" i="8"/>
  <c r="F41" i="8" s="1"/>
  <c r="J43" i="8"/>
  <c r="J42" i="8"/>
  <c r="AE58" i="10"/>
  <c r="AE59" i="10" s="1"/>
  <c r="AE88" i="4" s="1"/>
  <c r="AE63" i="10"/>
  <c r="AE61" i="10"/>
  <c r="K31" i="4"/>
  <c r="K105" i="6"/>
  <c r="K106" i="6" s="1"/>
  <c r="AG91" i="4"/>
  <c r="AG123" i="10"/>
  <c r="AH118" i="10" s="1"/>
  <c r="AH93" i="4"/>
  <c r="AH144" i="10"/>
  <c r="AI139" i="10" s="1"/>
  <c r="AI147" i="10" s="1"/>
  <c r="AJ103" i="10"/>
  <c r="I69" i="8"/>
  <c r="F69" i="8"/>
  <c r="F72" i="8" s="1"/>
  <c r="H69" i="8"/>
  <c r="H72" i="8" s="1"/>
  <c r="H73" i="8" s="1"/>
  <c r="H74" i="8" s="1"/>
  <c r="J69" i="8"/>
  <c r="J72" i="8" s="1"/>
  <c r="J73" i="8" s="1"/>
  <c r="J74" i="8" s="1"/>
  <c r="I81" i="8"/>
  <c r="I77" i="4" s="1"/>
  <c r="H81" i="8"/>
  <c r="H77" i="4" s="1"/>
  <c r="J81" i="8"/>
  <c r="J77" i="4" s="1"/>
  <c r="R19" i="4"/>
  <c r="X19" i="4"/>
  <c r="AM19" i="4"/>
  <c r="AF19" i="4"/>
  <c r="AJ19" i="4"/>
  <c r="AG19" i="4"/>
  <c r="Z19" i="4"/>
  <c r="AB19" i="4"/>
  <c r="AE19" i="4"/>
  <c r="AC19" i="4"/>
  <c r="V19" i="4"/>
  <c r="W19" i="4"/>
  <c r="AD19" i="4"/>
  <c r="O19" i="4"/>
  <c r="N19" i="4"/>
  <c r="AB81" i="6"/>
  <c r="AB82" i="6" s="1"/>
  <c r="T81" i="6"/>
  <c r="T82" i="6" s="1"/>
  <c r="R81" i="6"/>
  <c r="R82" i="6" s="1"/>
  <c r="Z81" i="6"/>
  <c r="Z82" i="6" s="1"/>
  <c r="AL81" i="6"/>
  <c r="AL82" i="6" s="1"/>
  <c r="AJ81" i="6"/>
  <c r="AJ82" i="6" s="1"/>
  <c r="AM81" i="6"/>
  <c r="AM82" i="6" s="1"/>
  <c r="AK81" i="6"/>
  <c r="AK82" i="6" s="1"/>
  <c r="AH81" i="6"/>
  <c r="AH82" i="6" s="1"/>
  <c r="Q81" i="6"/>
  <c r="Q82" i="6" s="1"/>
  <c r="AC81" i="6"/>
  <c r="AC82" i="6" s="1"/>
  <c r="AD81" i="6"/>
  <c r="AD82" i="6" s="1"/>
  <c r="P81" i="6"/>
  <c r="P82" i="6" s="1"/>
  <c r="N82" i="6"/>
  <c r="L82" i="6"/>
  <c r="K82" i="6"/>
  <c r="M82" i="6"/>
  <c r="J119" i="4"/>
  <c r="F112" i="6"/>
  <c r="L49" i="6"/>
  <c r="K123" i="6"/>
  <c r="L123" i="6"/>
  <c r="K124" i="6"/>
  <c r="L124" i="6"/>
  <c r="G124" i="6"/>
  <c r="G123" i="6"/>
  <c r="F123" i="6"/>
  <c r="F124" i="6"/>
  <c r="K111" i="6"/>
  <c r="L112" i="6"/>
  <c r="L113" i="6" s="1"/>
  <c r="G9" i="4"/>
  <c r="L89" i="6"/>
  <c r="L69" i="4"/>
  <c r="L55" i="4"/>
  <c r="L63" i="4"/>
  <c r="L49" i="4"/>
  <c r="L56" i="4"/>
  <c r="L62" i="4"/>
  <c r="L64" i="4"/>
  <c r="L36" i="4"/>
  <c r="L42" i="4"/>
  <c r="L65" i="4"/>
  <c r="L40" i="4"/>
  <c r="L70" i="4"/>
  <c r="L44" i="4"/>
  <c r="L46" i="4"/>
  <c r="L61" i="4"/>
  <c r="L39" i="4"/>
  <c r="L41" i="4"/>
  <c r="M112" i="6"/>
  <c r="M113" i="6" s="1"/>
  <c r="L45" i="4"/>
  <c r="L48" i="4"/>
  <c r="L43" i="4"/>
  <c r="F73" i="8" l="1"/>
  <c r="F74" i="8" s="1"/>
  <c r="AE64" i="10"/>
  <c r="AE105" i="4" s="1"/>
  <c r="AE60" i="10"/>
  <c r="AF55" i="10" s="1"/>
  <c r="AF61" i="10" s="1"/>
  <c r="K74" i="4"/>
  <c r="K119" i="4" s="1"/>
  <c r="L52" i="4"/>
  <c r="L66" i="4"/>
  <c r="L72" i="4"/>
  <c r="L58" i="4"/>
  <c r="F113" i="6"/>
  <c r="F9" i="4" s="1"/>
  <c r="K108" i="6"/>
  <c r="K116" i="6" s="1"/>
  <c r="I72" i="8"/>
  <c r="I73" i="8" s="1"/>
  <c r="I74" i="8" s="1"/>
  <c r="H43" i="8"/>
  <c r="H110" i="8" s="1"/>
  <c r="H126" i="8" s="1"/>
  <c r="H42" i="8"/>
  <c r="H91" i="8" s="1"/>
  <c r="H107" i="8" s="1"/>
  <c r="F42" i="8"/>
  <c r="F43" i="8"/>
  <c r="F77" i="4"/>
  <c r="I43" i="8"/>
  <c r="I42" i="8"/>
  <c r="G43" i="8"/>
  <c r="G110" i="8" s="1"/>
  <c r="G126" i="8" s="1"/>
  <c r="G79" i="4" s="1"/>
  <c r="G42" i="8"/>
  <c r="G91" i="8" s="1"/>
  <c r="G107" i="8" s="1"/>
  <c r="G78" i="4" s="1"/>
  <c r="AN19" i="4"/>
  <c r="AH126" i="10"/>
  <c r="AH124" i="10"/>
  <c r="AI145" i="10"/>
  <c r="AJ100" i="10"/>
  <c r="AJ101" i="10" s="1"/>
  <c r="AJ106" i="10"/>
  <c r="AJ107" i="4" s="1"/>
  <c r="J110" i="8"/>
  <c r="J126" i="8" s="1"/>
  <c r="J91" i="8"/>
  <c r="J107" i="8" s="1"/>
  <c r="AH19" i="4"/>
  <c r="U19" i="4"/>
  <c r="AA19" i="4"/>
  <c r="T19" i="4"/>
  <c r="AL19" i="4"/>
  <c r="AI19" i="4"/>
  <c r="S19" i="4"/>
  <c r="L19" i="4"/>
  <c r="K19" i="4"/>
  <c r="P19" i="4"/>
  <c r="M19" i="4"/>
  <c r="AK19" i="4"/>
  <c r="Y19" i="4"/>
  <c r="Q19" i="4"/>
  <c r="J117" i="6"/>
  <c r="L63" i="6"/>
  <c r="L111" i="6" s="1"/>
  <c r="L9" i="4" s="1"/>
  <c r="I117" i="6"/>
  <c r="I118" i="6" s="1"/>
  <c r="I10" i="4" s="1"/>
  <c r="H117" i="6"/>
  <c r="H118" i="6" s="1"/>
  <c r="H10" i="4" s="1"/>
  <c r="G117" i="6"/>
  <c r="G118" i="6" s="1"/>
  <c r="G10" i="4" s="1"/>
  <c r="M124" i="6"/>
  <c r="M49" i="6"/>
  <c r="M123" i="6"/>
  <c r="H9" i="4"/>
  <c r="M49" i="4"/>
  <c r="M69" i="4"/>
  <c r="M70" i="4"/>
  <c r="M62" i="4"/>
  <c r="M56" i="4"/>
  <c r="M39" i="4"/>
  <c r="M43" i="4"/>
  <c r="M71" i="4"/>
  <c r="M63" i="4"/>
  <c r="M36" i="4"/>
  <c r="M45" i="4"/>
  <c r="M48" i="4"/>
  <c r="M41" i="4"/>
  <c r="M55" i="4"/>
  <c r="M65" i="4"/>
  <c r="M40" i="4"/>
  <c r="M42" i="4"/>
  <c r="M47" i="4"/>
  <c r="M64" i="4"/>
  <c r="M44" i="4"/>
  <c r="M46" i="4"/>
  <c r="M61" i="4"/>
  <c r="AF58" i="10" l="1"/>
  <c r="AF59" i="10" s="1"/>
  <c r="AF88" i="4" s="1"/>
  <c r="AF63" i="10"/>
  <c r="AF64" i="10" s="1"/>
  <c r="AF105" i="4" s="1"/>
  <c r="M52" i="4"/>
  <c r="M72" i="4"/>
  <c r="L74" i="4"/>
  <c r="L119" i="4" s="1"/>
  <c r="M66" i="4"/>
  <c r="M58" i="4"/>
  <c r="I91" i="8"/>
  <c r="I107" i="8" s="1"/>
  <c r="I78" i="4" s="1"/>
  <c r="F91" i="8"/>
  <c r="F110" i="8"/>
  <c r="F126" i="8" s="1"/>
  <c r="F79" i="4" s="1"/>
  <c r="I110" i="8"/>
  <c r="I126" i="8" s="1"/>
  <c r="I79" i="4" s="1"/>
  <c r="K8" i="4"/>
  <c r="M31" i="4"/>
  <c r="AH121" i="10"/>
  <c r="AH122" i="10" s="1"/>
  <c r="AH127" i="10"/>
  <c r="AH108" i="4" s="1"/>
  <c r="AI142" i="10"/>
  <c r="AI143" i="10" s="1"/>
  <c r="AI148" i="10"/>
  <c r="AI109" i="4" s="1"/>
  <c r="AJ90" i="4"/>
  <c r="AJ102" i="10"/>
  <c r="AK97" i="10" s="1"/>
  <c r="AK105" i="10" s="1"/>
  <c r="H78" i="4"/>
  <c r="H79" i="4"/>
  <c r="J79" i="4"/>
  <c r="J78" i="4"/>
  <c r="U85" i="8"/>
  <c r="AJ85" i="8"/>
  <c r="P85" i="8"/>
  <c r="AE85" i="8"/>
  <c r="Z85" i="8"/>
  <c r="L91" i="6"/>
  <c r="L92" i="6" s="1"/>
  <c r="M89" i="6"/>
  <c r="F117" i="6"/>
  <c r="M63" i="6"/>
  <c r="M111" i="6" s="1"/>
  <c r="M9" i="4" s="1"/>
  <c r="N49" i="6"/>
  <c r="N123" i="6"/>
  <c r="N124" i="6"/>
  <c r="N112" i="6"/>
  <c r="N113" i="6" s="1"/>
  <c r="K117" i="6"/>
  <c r="K118" i="6" s="1"/>
  <c r="K10" i="4" s="1"/>
  <c r="J118" i="6"/>
  <c r="J10" i="4" s="1"/>
  <c r="I9" i="4"/>
  <c r="N70" i="4"/>
  <c r="N49" i="4"/>
  <c r="N71" i="4"/>
  <c r="N61" i="4"/>
  <c r="N55" i="4"/>
  <c r="N65" i="4"/>
  <c r="N62" i="4"/>
  <c r="N40" i="4"/>
  <c r="N44" i="4"/>
  <c r="N56" i="4"/>
  <c r="N41" i="4"/>
  <c r="N43" i="4"/>
  <c r="N46" i="4"/>
  <c r="N69" i="4"/>
  <c r="N63" i="4"/>
  <c r="N36" i="4"/>
  <c r="N45" i="4"/>
  <c r="N48" i="4"/>
  <c r="N42" i="4"/>
  <c r="N47" i="4"/>
  <c r="N64" i="4"/>
  <c r="N39" i="4"/>
  <c r="AF60" i="10" l="1"/>
  <c r="AG55" i="10" s="1"/>
  <c r="L94" i="6"/>
  <c r="L95" i="6" s="1"/>
  <c r="L108" i="6" s="1"/>
  <c r="N72" i="4"/>
  <c r="N58" i="4"/>
  <c r="N52" i="4"/>
  <c r="M74" i="4"/>
  <c r="M119" i="4" s="1"/>
  <c r="N66" i="4"/>
  <c r="F118" i="6"/>
  <c r="F10" i="4" s="1"/>
  <c r="I81" i="4"/>
  <c r="F107" i="8"/>
  <c r="E107" i="8" s="1"/>
  <c r="Q85" i="8"/>
  <c r="P21" i="4"/>
  <c r="AK85" i="8"/>
  <c r="AJ21" i="4"/>
  <c r="AA85" i="8"/>
  <c r="Z21" i="4"/>
  <c r="V85" i="8"/>
  <c r="U21" i="4"/>
  <c r="AF85" i="8"/>
  <c r="AE21" i="4"/>
  <c r="E126" i="8"/>
  <c r="H81" i="4"/>
  <c r="N31" i="4"/>
  <c r="AH91" i="4"/>
  <c r="AH123" i="10"/>
  <c r="AI118" i="10" s="1"/>
  <c r="AI93" i="4"/>
  <c r="AI144" i="10"/>
  <c r="AJ139" i="10" s="1"/>
  <c r="AJ147" i="10" s="1"/>
  <c r="AK103" i="10"/>
  <c r="J81" i="4"/>
  <c r="M91" i="6"/>
  <c r="M92" i="6" s="1"/>
  <c r="N89" i="6"/>
  <c r="N63" i="6"/>
  <c r="N111" i="6" s="1"/>
  <c r="N9" i="4" s="1"/>
  <c r="O49" i="6"/>
  <c r="O123" i="6"/>
  <c r="O124" i="6"/>
  <c r="O112" i="6"/>
  <c r="O113" i="6" s="1"/>
  <c r="J9" i="4"/>
  <c r="K112" i="6"/>
  <c r="O71" i="4"/>
  <c r="O70" i="4"/>
  <c r="O56" i="4"/>
  <c r="O61" i="4"/>
  <c r="O63" i="4"/>
  <c r="O64" i="4"/>
  <c r="O49" i="4"/>
  <c r="O69" i="4"/>
  <c r="O55" i="4"/>
  <c r="O65" i="4"/>
  <c r="O36" i="4"/>
  <c r="O40" i="4"/>
  <c r="O42" i="4"/>
  <c r="O44" i="4"/>
  <c r="O47" i="4"/>
  <c r="O41" i="4"/>
  <c r="O45" i="4"/>
  <c r="O48" i="4"/>
  <c r="O62" i="4"/>
  <c r="O39" i="4"/>
  <c r="O43" i="4"/>
  <c r="O46" i="4"/>
  <c r="O58" i="4" l="1"/>
  <c r="AG61" i="10"/>
  <c r="AG63" i="10"/>
  <c r="AG64" i="10" s="1"/>
  <c r="AG105" i="4" s="1"/>
  <c r="AG58" i="10"/>
  <c r="AG59" i="10" s="1"/>
  <c r="L8" i="4"/>
  <c r="L116" i="6"/>
  <c r="L117" i="6" s="1"/>
  <c r="L118" i="6" s="1"/>
  <c r="L10" i="4" s="1"/>
  <c r="M94" i="6"/>
  <c r="M95" i="6" s="1"/>
  <c r="M108" i="6" s="1"/>
  <c r="M116" i="6" s="1"/>
  <c r="M117" i="6" s="1"/>
  <c r="M118" i="6" s="1"/>
  <c r="M10" i="4" s="1"/>
  <c r="N74" i="4"/>
  <c r="N119" i="4" s="1"/>
  <c r="O72" i="4"/>
  <c r="O52" i="4"/>
  <c r="O66" i="4"/>
  <c r="K113" i="6"/>
  <c r="K9" i="4" s="1"/>
  <c r="F78" i="4"/>
  <c r="F81" i="4" s="1"/>
  <c r="F115" i="4" s="1"/>
  <c r="F120" i="4" s="1"/>
  <c r="W85" i="8"/>
  <c r="V21" i="4"/>
  <c r="AL85" i="8"/>
  <c r="AK21" i="4"/>
  <c r="AG85" i="8"/>
  <c r="AF21" i="4"/>
  <c r="AB85" i="8"/>
  <c r="AA21" i="4"/>
  <c r="R85" i="8"/>
  <c r="Q21" i="4"/>
  <c r="O31" i="4"/>
  <c r="AI126" i="10"/>
  <c r="AI124" i="10"/>
  <c r="AJ145" i="10"/>
  <c r="AK100" i="10"/>
  <c r="AK101" i="10" s="1"/>
  <c r="AK106" i="10"/>
  <c r="AK107" i="4" s="1"/>
  <c r="N91" i="6"/>
  <c r="N92" i="6" s="1"/>
  <c r="O89" i="6"/>
  <c r="O63" i="6"/>
  <c r="O111" i="6" s="1"/>
  <c r="O9" i="4" s="1"/>
  <c r="P49" i="6"/>
  <c r="P112" i="6"/>
  <c r="P113" i="6" s="1"/>
  <c r="P124" i="6"/>
  <c r="P123" i="6"/>
  <c r="P69" i="4"/>
  <c r="P55" i="4"/>
  <c r="P63" i="4"/>
  <c r="P39" i="4"/>
  <c r="P41" i="4"/>
  <c r="P43" i="4"/>
  <c r="P45" i="4"/>
  <c r="P46" i="4"/>
  <c r="P61" i="4"/>
  <c r="P64" i="4"/>
  <c r="P56" i="4"/>
  <c r="P36" i="4"/>
  <c r="P42" i="4"/>
  <c r="P48" i="4"/>
  <c r="P49" i="4"/>
  <c r="P70" i="4"/>
  <c r="P65" i="4"/>
  <c r="P71" i="4"/>
  <c r="P62" i="4"/>
  <c r="P47" i="4"/>
  <c r="P40" i="4"/>
  <c r="P44" i="4"/>
  <c r="AG88" i="4" l="1"/>
  <c r="AG60" i="10"/>
  <c r="AH55" i="10" s="1"/>
  <c r="N94" i="6"/>
  <c r="N95" i="6" s="1"/>
  <c r="N108" i="6" s="1"/>
  <c r="P52" i="4"/>
  <c r="P72" i="4"/>
  <c r="O74" i="4"/>
  <c r="O119" i="4" s="1"/>
  <c r="P66" i="4"/>
  <c r="P58" i="4"/>
  <c r="M8" i="4"/>
  <c r="AC85" i="8"/>
  <c r="AC21" i="4" s="1"/>
  <c r="AB21" i="4"/>
  <c r="AM85" i="8"/>
  <c r="AM21" i="4" s="1"/>
  <c r="AL21" i="4"/>
  <c r="S85" i="8"/>
  <c r="S21" i="4" s="1"/>
  <c r="R21" i="4"/>
  <c r="AH85" i="8"/>
  <c r="AH21" i="4" s="1"/>
  <c r="AG21" i="4"/>
  <c r="X85" i="8"/>
  <c r="X21" i="4" s="1"/>
  <c r="W21" i="4"/>
  <c r="P31" i="4"/>
  <c r="AI121" i="10"/>
  <c r="AI122" i="10" s="1"/>
  <c r="AI127" i="10"/>
  <c r="AI108" i="4" s="1"/>
  <c r="AJ142" i="10"/>
  <c r="AJ143" i="10" s="1"/>
  <c r="AJ148" i="10"/>
  <c r="AJ109" i="4" s="1"/>
  <c r="AK90" i="4"/>
  <c r="AK102" i="10"/>
  <c r="AL97" i="10" s="1"/>
  <c r="AL105" i="10" s="1"/>
  <c r="O91" i="6"/>
  <c r="O92" i="6" s="1"/>
  <c r="P89" i="6"/>
  <c r="P63" i="6"/>
  <c r="P111" i="6" s="1"/>
  <c r="P9" i="4" s="1"/>
  <c r="Q49" i="6"/>
  <c r="Q123" i="6"/>
  <c r="Q124" i="6"/>
  <c r="Q112" i="6"/>
  <c r="Q113" i="6" s="1"/>
  <c r="Q49" i="4"/>
  <c r="Q69" i="4"/>
  <c r="Q62" i="4"/>
  <c r="Q70" i="4"/>
  <c r="Q56" i="4"/>
  <c r="Q71" i="4"/>
  <c r="Q63" i="4"/>
  <c r="Q39" i="4"/>
  <c r="Q41" i="4"/>
  <c r="Q43" i="4"/>
  <c r="Q45" i="4"/>
  <c r="Q46" i="4"/>
  <c r="Q48" i="4"/>
  <c r="Q61" i="4"/>
  <c r="Q64" i="4"/>
  <c r="Q40" i="4"/>
  <c r="Q44" i="4"/>
  <c r="Q47" i="4"/>
  <c r="Q55" i="4"/>
  <c r="Q36" i="4"/>
  <c r="Q42" i="4"/>
  <c r="Q65" i="4"/>
  <c r="AH58" i="10" l="1"/>
  <c r="AH59" i="10" s="1"/>
  <c r="AH88" i="4" s="1"/>
  <c r="AH63" i="10"/>
  <c r="AH60" i="10"/>
  <c r="AI55" i="10" s="1"/>
  <c r="AH61" i="10"/>
  <c r="N116" i="6"/>
  <c r="N117" i="6" s="1"/>
  <c r="N118" i="6" s="1"/>
  <c r="N10" i="4" s="1"/>
  <c r="N8" i="4"/>
  <c r="Q52" i="4"/>
  <c r="Q72" i="4"/>
  <c r="P74" i="4"/>
  <c r="P119" i="4" s="1"/>
  <c r="Q66" i="4"/>
  <c r="Q58" i="4"/>
  <c r="Q31" i="4"/>
  <c r="AI91" i="4"/>
  <c r="AI123" i="10"/>
  <c r="AJ118" i="10" s="1"/>
  <c r="AJ93" i="4"/>
  <c r="AJ144" i="10"/>
  <c r="AK139" i="10" s="1"/>
  <c r="AK147" i="10" s="1"/>
  <c r="AL103" i="10"/>
  <c r="O94" i="6"/>
  <c r="O95" i="6" s="1"/>
  <c r="O108" i="6" s="1"/>
  <c r="P91" i="6"/>
  <c r="P92" i="6" s="1"/>
  <c r="Q89" i="6"/>
  <c r="Q63" i="6"/>
  <c r="Q111" i="6" s="1"/>
  <c r="Q9" i="4" s="1"/>
  <c r="R49" i="6"/>
  <c r="R124" i="6"/>
  <c r="R112" i="6"/>
  <c r="R113" i="6" s="1"/>
  <c r="R123" i="6"/>
  <c r="R70" i="4"/>
  <c r="R49" i="4"/>
  <c r="R71" i="4"/>
  <c r="R69" i="4"/>
  <c r="R61" i="4"/>
  <c r="R62" i="4"/>
  <c r="R65" i="4"/>
  <c r="R36" i="4"/>
  <c r="R40" i="4"/>
  <c r="R42" i="4"/>
  <c r="R44" i="4"/>
  <c r="R47" i="4"/>
  <c r="R56" i="4"/>
  <c r="R39" i="4"/>
  <c r="R64" i="4"/>
  <c r="R41" i="4"/>
  <c r="R45" i="4"/>
  <c r="R63" i="4"/>
  <c r="R48" i="4"/>
  <c r="R55" i="4"/>
  <c r="R46" i="4"/>
  <c r="R43" i="4"/>
  <c r="AH64" i="10" l="1"/>
  <c r="AH105" i="4" s="1"/>
  <c r="AI58" i="10"/>
  <c r="AI59" i="10" s="1"/>
  <c r="AI61" i="10"/>
  <c r="AI63" i="10"/>
  <c r="R72" i="4"/>
  <c r="R58" i="4"/>
  <c r="R52" i="4"/>
  <c r="Q74" i="4"/>
  <c r="Q119" i="4" s="1"/>
  <c r="R66" i="4"/>
  <c r="R31" i="4"/>
  <c r="AJ126" i="10"/>
  <c r="AJ124" i="10"/>
  <c r="AK145" i="10"/>
  <c r="AL100" i="10"/>
  <c r="AL101" i="10" s="1"/>
  <c r="AL106" i="10"/>
  <c r="AL107" i="4" s="1"/>
  <c r="P94" i="6"/>
  <c r="P95" i="6" s="1"/>
  <c r="P108" i="6" s="1"/>
  <c r="Q91" i="6"/>
  <c r="Q92" i="6" s="1"/>
  <c r="R89" i="6"/>
  <c r="R63" i="6"/>
  <c r="R111" i="6" s="1"/>
  <c r="R9" i="4" s="1"/>
  <c r="S49" i="6"/>
  <c r="S112" i="6"/>
  <c r="S113" i="6" s="1"/>
  <c r="S123" i="6"/>
  <c r="S124" i="6"/>
  <c r="S71" i="4"/>
  <c r="S70" i="4"/>
  <c r="S49" i="4"/>
  <c r="S56" i="4"/>
  <c r="S69" i="4"/>
  <c r="S55" i="4"/>
  <c r="S64" i="4"/>
  <c r="S62" i="4"/>
  <c r="S65" i="4"/>
  <c r="S36" i="4"/>
  <c r="S40" i="4"/>
  <c r="S42" i="4"/>
  <c r="S44" i="4"/>
  <c r="S47" i="4"/>
  <c r="S39" i="4"/>
  <c r="S43" i="4"/>
  <c r="S46" i="4"/>
  <c r="S63" i="4"/>
  <c r="S61" i="4"/>
  <c r="S41" i="4"/>
  <c r="S45" i="4"/>
  <c r="S48" i="4"/>
  <c r="AI64" i="10" l="1"/>
  <c r="AI105" i="4" s="1"/>
  <c r="AI88" i="4"/>
  <c r="AI60" i="10"/>
  <c r="AJ55" i="10" s="1"/>
  <c r="S72" i="4"/>
  <c r="S52" i="4"/>
  <c r="R74" i="4"/>
  <c r="R119" i="4" s="1"/>
  <c r="S66" i="4"/>
  <c r="S58" i="4"/>
  <c r="S31" i="4"/>
  <c r="AJ121" i="10"/>
  <c r="AJ122" i="10" s="1"/>
  <c r="AJ127" i="10"/>
  <c r="AJ108" i="4" s="1"/>
  <c r="AK142" i="10"/>
  <c r="AK143" i="10" s="1"/>
  <c r="AK148" i="10"/>
  <c r="AK109" i="4" s="1"/>
  <c r="AL90" i="4"/>
  <c r="AL102" i="10"/>
  <c r="AM97" i="10" s="1"/>
  <c r="AM105" i="10" s="1"/>
  <c r="O116" i="6"/>
  <c r="O117" i="6" s="1"/>
  <c r="O118" i="6" s="1"/>
  <c r="O10" i="4" s="1"/>
  <c r="O8" i="4"/>
  <c r="Q94" i="6"/>
  <c r="Q95" i="6" s="1"/>
  <c r="Q108" i="6" s="1"/>
  <c r="R91" i="6"/>
  <c r="R92" i="6" s="1"/>
  <c r="S89" i="6"/>
  <c r="S63" i="6"/>
  <c r="S111" i="6" s="1"/>
  <c r="S9" i="4" s="1"/>
  <c r="T49" i="6"/>
  <c r="T123" i="6"/>
  <c r="T124" i="6"/>
  <c r="T112" i="6"/>
  <c r="T113" i="6" s="1"/>
  <c r="T69" i="4"/>
  <c r="T71" i="4"/>
  <c r="T55" i="4"/>
  <c r="T61" i="4"/>
  <c r="T63" i="4"/>
  <c r="T39" i="4"/>
  <c r="T41" i="4"/>
  <c r="T43" i="4"/>
  <c r="T45" i="4"/>
  <c r="T46" i="4"/>
  <c r="T70" i="4"/>
  <c r="T64" i="4"/>
  <c r="T62" i="4"/>
  <c r="T65" i="4"/>
  <c r="T48" i="4"/>
  <c r="T42" i="4"/>
  <c r="T40" i="4"/>
  <c r="T44" i="4"/>
  <c r="T47" i="4"/>
  <c r="T56" i="4"/>
  <c r="T49" i="4"/>
  <c r="T36" i="4"/>
  <c r="AJ63" i="10" l="1"/>
  <c r="AJ58" i="10"/>
  <c r="AJ59" i="10" s="1"/>
  <c r="AJ61" i="10"/>
  <c r="T52" i="4"/>
  <c r="T72" i="4"/>
  <c r="T58" i="4"/>
  <c r="T66" i="4"/>
  <c r="S74" i="4"/>
  <c r="S119" i="4" s="1"/>
  <c r="T31" i="4"/>
  <c r="AJ91" i="4"/>
  <c r="AJ123" i="10"/>
  <c r="AK118" i="10" s="1"/>
  <c r="AK93" i="4"/>
  <c r="AK144" i="10"/>
  <c r="AL139" i="10" s="1"/>
  <c r="AL147" i="10" s="1"/>
  <c r="AM103" i="10"/>
  <c r="P116" i="6"/>
  <c r="P117" i="6" s="1"/>
  <c r="P118" i="6" s="1"/>
  <c r="P10" i="4" s="1"/>
  <c r="P8" i="4"/>
  <c r="R94" i="6"/>
  <c r="R95" i="6" s="1"/>
  <c r="R108" i="6" s="1"/>
  <c r="S91" i="6"/>
  <c r="S92" i="6" s="1"/>
  <c r="T89" i="6"/>
  <c r="T63" i="6"/>
  <c r="T111" i="6" s="1"/>
  <c r="T9" i="4" s="1"/>
  <c r="U49" i="6"/>
  <c r="U124" i="6"/>
  <c r="U112" i="6"/>
  <c r="U113" i="6" s="1"/>
  <c r="U123" i="6"/>
  <c r="U49" i="4"/>
  <c r="U69" i="4"/>
  <c r="U70" i="4"/>
  <c r="U62" i="4"/>
  <c r="U71" i="4"/>
  <c r="U55" i="4"/>
  <c r="U61" i="4"/>
  <c r="U63" i="4"/>
  <c r="U39" i="4"/>
  <c r="U41" i="4"/>
  <c r="U43" i="4"/>
  <c r="U45" i="4"/>
  <c r="U46" i="4"/>
  <c r="U48" i="4"/>
  <c r="U36" i="4"/>
  <c r="U42" i="4"/>
  <c r="U56" i="4"/>
  <c r="U65" i="4"/>
  <c r="U64" i="4"/>
  <c r="U40" i="4"/>
  <c r="U44" i="4"/>
  <c r="U47" i="4"/>
  <c r="AJ60" i="10" l="1"/>
  <c r="AK55" i="10" s="1"/>
  <c r="AJ88" i="4"/>
  <c r="AJ64" i="10"/>
  <c r="AJ105" i="4" s="1"/>
  <c r="T74" i="4"/>
  <c r="T119" i="4" s="1"/>
  <c r="U52" i="4"/>
  <c r="U72" i="4"/>
  <c r="U66" i="4"/>
  <c r="U58" i="4"/>
  <c r="U31" i="4"/>
  <c r="AK126" i="10"/>
  <c r="AK124" i="10"/>
  <c r="AK121" i="10" s="1"/>
  <c r="AL145" i="10"/>
  <c r="AM100" i="10"/>
  <c r="AM101" i="10" s="1"/>
  <c r="AM106" i="10"/>
  <c r="AM107" i="4" s="1"/>
  <c r="Q116" i="6"/>
  <c r="Q117" i="6" s="1"/>
  <c r="Q118" i="6" s="1"/>
  <c r="Q10" i="4" s="1"/>
  <c r="Q8" i="4"/>
  <c r="S94" i="6"/>
  <c r="S95" i="6" s="1"/>
  <c r="S108" i="6" s="1"/>
  <c r="T91" i="6"/>
  <c r="T92" i="6" s="1"/>
  <c r="U89" i="6"/>
  <c r="U63" i="6"/>
  <c r="U111" i="6" s="1"/>
  <c r="U9" i="4" s="1"/>
  <c r="V49" i="6"/>
  <c r="V123" i="6"/>
  <c r="V112" i="6"/>
  <c r="V113" i="6" s="1"/>
  <c r="V124" i="6"/>
  <c r="V70" i="4"/>
  <c r="V49" i="4"/>
  <c r="V71" i="4"/>
  <c r="V61" i="4"/>
  <c r="V56" i="4"/>
  <c r="V65" i="4"/>
  <c r="V36" i="4"/>
  <c r="V40" i="4"/>
  <c r="V42" i="4"/>
  <c r="V44" i="4"/>
  <c r="V47" i="4"/>
  <c r="V69" i="4"/>
  <c r="V55" i="4"/>
  <c r="V63" i="4"/>
  <c r="V64" i="4"/>
  <c r="V41" i="4"/>
  <c r="V62" i="4"/>
  <c r="V39" i="4"/>
  <c r="V43" i="4"/>
  <c r="V46" i="4"/>
  <c r="V48" i="4"/>
  <c r="V45" i="4"/>
  <c r="AK58" i="10" l="1"/>
  <c r="AK59" i="10" s="1"/>
  <c r="AK61" i="10"/>
  <c r="AK63" i="10"/>
  <c r="AK64" i="10" s="1"/>
  <c r="AK105" i="4" s="1"/>
  <c r="V58" i="4"/>
  <c r="V52" i="4"/>
  <c r="V72" i="4"/>
  <c r="U74" i="4"/>
  <c r="U119" i="4" s="1"/>
  <c r="V66" i="4"/>
  <c r="V31" i="4"/>
  <c r="AK127" i="10"/>
  <c r="AK108" i="4" s="1"/>
  <c r="AK122" i="10"/>
  <c r="AL142" i="10"/>
  <c r="AL143" i="10" s="1"/>
  <c r="AL148" i="10"/>
  <c r="AL109" i="4" s="1"/>
  <c r="AM90" i="4"/>
  <c r="AM102" i="10"/>
  <c r="AN97" i="10" s="1"/>
  <c r="AN105" i="10" s="1"/>
  <c r="R116" i="6"/>
  <c r="R117" i="6" s="1"/>
  <c r="R118" i="6" s="1"/>
  <c r="R10" i="4" s="1"/>
  <c r="R8" i="4"/>
  <c r="T94" i="6"/>
  <c r="T95" i="6" s="1"/>
  <c r="T108" i="6" s="1"/>
  <c r="U91" i="6"/>
  <c r="U92" i="6" s="1"/>
  <c r="V89" i="6"/>
  <c r="V91" i="6" s="1"/>
  <c r="V63" i="6"/>
  <c r="V111" i="6" s="1"/>
  <c r="V9" i="4" s="1"/>
  <c r="W49" i="6"/>
  <c r="W124" i="6"/>
  <c r="W112" i="6"/>
  <c r="W113" i="6" s="1"/>
  <c r="W123" i="6"/>
  <c r="W71" i="4"/>
  <c r="W70" i="4"/>
  <c r="W56" i="4"/>
  <c r="W49" i="4"/>
  <c r="W62" i="4"/>
  <c r="W64" i="4"/>
  <c r="W65" i="4"/>
  <c r="W36" i="4"/>
  <c r="W40" i="4"/>
  <c r="W42" i="4"/>
  <c r="W44" i="4"/>
  <c r="W47" i="4"/>
  <c r="W41" i="4"/>
  <c r="W45" i="4"/>
  <c r="W55" i="4"/>
  <c r="W63" i="4"/>
  <c r="W61" i="4"/>
  <c r="W39" i="4"/>
  <c r="W43" i="4"/>
  <c r="W46" i="4"/>
  <c r="W48" i="4"/>
  <c r="W69" i="4"/>
  <c r="AK88" i="4" l="1"/>
  <c r="AK60" i="10"/>
  <c r="AL55" i="10" s="1"/>
  <c r="W58" i="4"/>
  <c r="W52" i="4"/>
  <c r="V74" i="4"/>
  <c r="V119" i="4" s="1"/>
  <c r="W72" i="4"/>
  <c r="W66" i="4"/>
  <c r="W31" i="4"/>
  <c r="AK91" i="4"/>
  <c r="AK123" i="10"/>
  <c r="AL118" i="10" s="1"/>
  <c r="AL93" i="4"/>
  <c r="AL144" i="10"/>
  <c r="AM139" i="10" s="1"/>
  <c r="AM147" i="10" s="1"/>
  <c r="AN103" i="10"/>
  <c r="S116" i="6"/>
  <c r="S117" i="6" s="1"/>
  <c r="S118" i="6" s="1"/>
  <c r="S10" i="4" s="1"/>
  <c r="S8" i="4"/>
  <c r="T116" i="6"/>
  <c r="T117" i="6" s="1"/>
  <c r="T118" i="6" s="1"/>
  <c r="T10" i="4" s="1"/>
  <c r="T8" i="4"/>
  <c r="U94" i="6"/>
  <c r="U95" i="6" s="1"/>
  <c r="U108" i="6" s="1"/>
  <c r="W89" i="6"/>
  <c r="V92" i="6"/>
  <c r="W63" i="6"/>
  <c r="W111" i="6" s="1"/>
  <c r="W9" i="4" s="1"/>
  <c r="X49" i="6"/>
  <c r="X124" i="6"/>
  <c r="X112" i="6"/>
  <c r="X113" i="6" s="1"/>
  <c r="X123" i="6"/>
  <c r="X69" i="4"/>
  <c r="X55" i="4"/>
  <c r="X63" i="4"/>
  <c r="X39" i="4"/>
  <c r="X41" i="4"/>
  <c r="X43" i="4"/>
  <c r="X45" i="4"/>
  <c r="X46" i="4"/>
  <c r="X49" i="4"/>
  <c r="X56" i="4"/>
  <c r="X62" i="4"/>
  <c r="X64" i="4"/>
  <c r="X61" i="4"/>
  <c r="X40" i="4"/>
  <c r="X48" i="4"/>
  <c r="X36" i="4"/>
  <c r="X42" i="4"/>
  <c r="X71" i="4"/>
  <c r="X65" i="4"/>
  <c r="X70" i="4"/>
  <c r="X44" i="4"/>
  <c r="X47" i="4"/>
  <c r="AL63" i="10" l="1"/>
  <c r="AL58" i="10"/>
  <c r="AL59" i="10" s="1"/>
  <c r="AL61" i="10"/>
  <c r="X66" i="4"/>
  <c r="W74" i="4"/>
  <c r="W119" i="4" s="1"/>
  <c r="X52" i="4"/>
  <c r="X72" i="4"/>
  <c r="X58" i="4"/>
  <c r="X31" i="4"/>
  <c r="AL126" i="10"/>
  <c r="AL124" i="10"/>
  <c r="AM145" i="10"/>
  <c r="AN100" i="10"/>
  <c r="AN101" i="10" s="1"/>
  <c r="AN106" i="10"/>
  <c r="AN107" i="4" s="1"/>
  <c r="W91" i="6"/>
  <c r="W92" i="6" s="1"/>
  <c r="V94" i="6"/>
  <c r="V95" i="6" s="1"/>
  <c r="V108" i="6" s="1"/>
  <c r="X89" i="6"/>
  <c r="X63" i="6"/>
  <c r="X111" i="6" s="1"/>
  <c r="X9" i="4" s="1"/>
  <c r="Y49" i="6"/>
  <c r="Y123" i="6"/>
  <c r="Y112" i="6"/>
  <c r="Y113" i="6" s="1"/>
  <c r="Y124" i="6"/>
  <c r="Y49" i="4"/>
  <c r="Y69" i="4"/>
  <c r="Y62" i="4"/>
  <c r="Y55" i="4"/>
  <c r="Y61" i="4"/>
  <c r="Y63" i="4"/>
  <c r="Y39" i="4"/>
  <c r="Y41" i="4"/>
  <c r="Y43" i="4"/>
  <c r="Y45" i="4"/>
  <c r="Y46" i="4"/>
  <c r="Y48" i="4"/>
  <c r="Y70" i="4"/>
  <c r="Y56" i="4"/>
  <c r="Y64" i="4"/>
  <c r="Y40" i="4"/>
  <c r="Y44" i="4"/>
  <c r="Y47" i="4"/>
  <c r="Y65" i="4"/>
  <c r="Y71" i="4"/>
  <c r="Y36" i="4"/>
  <c r="Y42" i="4"/>
  <c r="AL88" i="4" l="1"/>
  <c r="AL60" i="10"/>
  <c r="AM55" i="10" s="1"/>
  <c r="AL64" i="10"/>
  <c r="AL105" i="4" s="1"/>
  <c r="Y58" i="4"/>
  <c r="Y52" i="4"/>
  <c r="Y72" i="4"/>
  <c r="X74" i="4"/>
  <c r="X119" i="4" s="1"/>
  <c r="Y66" i="4"/>
  <c r="Y31" i="4"/>
  <c r="AL127" i="10"/>
  <c r="AL108" i="4" s="1"/>
  <c r="AL121" i="10"/>
  <c r="AL122" i="10" s="1"/>
  <c r="AM142" i="10"/>
  <c r="AM143" i="10" s="1"/>
  <c r="AM148" i="10"/>
  <c r="AM109" i="4" s="1"/>
  <c r="AN90" i="4"/>
  <c r="AN102" i="10"/>
  <c r="U116" i="6"/>
  <c r="U117" i="6" s="1"/>
  <c r="U118" i="6" s="1"/>
  <c r="U10" i="4" s="1"/>
  <c r="U8" i="4"/>
  <c r="W94" i="6"/>
  <c r="W95" i="6" s="1"/>
  <c r="W108" i="6" s="1"/>
  <c r="X91" i="6"/>
  <c r="X92" i="6" s="1"/>
  <c r="Y89" i="6"/>
  <c r="Y63" i="6"/>
  <c r="Y111" i="6" s="1"/>
  <c r="Y9" i="4" s="1"/>
  <c r="Z49" i="6"/>
  <c r="Z124" i="6"/>
  <c r="Z112" i="6"/>
  <c r="Z113" i="6" s="1"/>
  <c r="Z123" i="6"/>
  <c r="Z70" i="4"/>
  <c r="Z49" i="4"/>
  <c r="Z71" i="4"/>
  <c r="Z69" i="4"/>
  <c r="Z61" i="4"/>
  <c r="Z65" i="4"/>
  <c r="Z36" i="4"/>
  <c r="Z40" i="4"/>
  <c r="Z42" i="4"/>
  <c r="Z44" i="4"/>
  <c r="Z47" i="4"/>
  <c r="Z55" i="4"/>
  <c r="Z48" i="4"/>
  <c r="Z46" i="4"/>
  <c r="Z56" i="4"/>
  <c r="Z64" i="4"/>
  <c r="Z41" i="4"/>
  <c r="Z45" i="4"/>
  <c r="Z62" i="4"/>
  <c r="Z63" i="4"/>
  <c r="Z43" i="4"/>
  <c r="Z39" i="4"/>
  <c r="AM63" i="10" l="1"/>
  <c r="AM58" i="10"/>
  <c r="AM59" i="10" s="1"/>
  <c r="AM88" i="4" s="1"/>
  <c r="AM61" i="10"/>
  <c r="AM60" i="10"/>
  <c r="AN55" i="10" s="1"/>
  <c r="AN58" i="10" s="1"/>
  <c r="AN59" i="10" s="1"/>
  <c r="AN88" i="4" s="1"/>
  <c r="Z58" i="4"/>
  <c r="Z52" i="4"/>
  <c r="Z72" i="4"/>
  <c r="Y74" i="4"/>
  <c r="Y119" i="4" s="1"/>
  <c r="Z66" i="4"/>
  <c r="Z31" i="4"/>
  <c r="AL91" i="4"/>
  <c r="AL123" i="10"/>
  <c r="AM118" i="10" s="1"/>
  <c r="AM93" i="4"/>
  <c r="AM144" i="10"/>
  <c r="AN139" i="10" s="1"/>
  <c r="AN147" i="10" s="1"/>
  <c r="V116" i="6"/>
  <c r="V117" i="6" s="1"/>
  <c r="V118" i="6" s="1"/>
  <c r="V10" i="4" s="1"/>
  <c r="V8" i="4"/>
  <c r="X94" i="6"/>
  <c r="X95" i="6" s="1"/>
  <c r="X108" i="6" s="1"/>
  <c r="Y91" i="6"/>
  <c r="Y92" i="6" s="1"/>
  <c r="Z89" i="6"/>
  <c r="Z91" i="6" s="1"/>
  <c r="Z63" i="6"/>
  <c r="Z111" i="6" s="1"/>
  <c r="Z9" i="4" s="1"/>
  <c r="AA49" i="6"/>
  <c r="AA123" i="6"/>
  <c r="AA124" i="6"/>
  <c r="AA112" i="6"/>
  <c r="AA113" i="6" s="1"/>
  <c r="AA71" i="4"/>
  <c r="AA70" i="4"/>
  <c r="AA49" i="4"/>
  <c r="AA56" i="4"/>
  <c r="AA64" i="4"/>
  <c r="AA69" i="4"/>
  <c r="AA61" i="4"/>
  <c r="AA65" i="4"/>
  <c r="AA36" i="4"/>
  <c r="AA40" i="4"/>
  <c r="AA42" i="4"/>
  <c r="AA44" i="4"/>
  <c r="AA47" i="4"/>
  <c r="AA39" i="4"/>
  <c r="AA43" i="4"/>
  <c r="AA46" i="4"/>
  <c r="AA62" i="4"/>
  <c r="AA48" i="4"/>
  <c r="AA55" i="4"/>
  <c r="AA41" i="4"/>
  <c r="AA45" i="4"/>
  <c r="AA63" i="4"/>
  <c r="AN60" i="10" l="1"/>
  <c r="AN61" i="10"/>
  <c r="AN63" i="10"/>
  <c r="AM64" i="10"/>
  <c r="AM105" i="4" s="1"/>
  <c r="Z74" i="4"/>
  <c r="Z119" i="4" s="1"/>
  <c r="AA52" i="4"/>
  <c r="AA72" i="4"/>
  <c r="AA66" i="4"/>
  <c r="AA58" i="4"/>
  <c r="AA31" i="4"/>
  <c r="AM126" i="10"/>
  <c r="AM124" i="10"/>
  <c r="AN145" i="10"/>
  <c r="W116" i="6"/>
  <c r="W117" i="6" s="1"/>
  <c r="W118" i="6" s="1"/>
  <c r="W10" i="4" s="1"/>
  <c r="W8" i="4"/>
  <c r="Y94" i="6"/>
  <c r="Y95" i="6" s="1"/>
  <c r="Y108" i="6" s="1"/>
  <c r="AA89" i="6"/>
  <c r="Z92" i="6"/>
  <c r="AA63" i="6"/>
  <c r="AA111" i="6" s="1"/>
  <c r="AA9" i="4" s="1"/>
  <c r="AB49" i="6"/>
  <c r="AB123" i="6"/>
  <c r="AB124" i="6"/>
  <c r="AB112" i="6"/>
  <c r="AB113" i="6" s="1"/>
  <c r="AB69" i="4"/>
  <c r="AB71" i="4"/>
  <c r="AB55" i="4"/>
  <c r="AB70" i="4"/>
  <c r="AB56" i="4"/>
  <c r="AB62" i="4"/>
  <c r="AB63" i="4"/>
  <c r="AB39" i="4"/>
  <c r="AB41" i="4"/>
  <c r="AB43" i="4"/>
  <c r="AB45" i="4"/>
  <c r="AB46" i="4"/>
  <c r="AB64" i="4"/>
  <c r="AB49" i="4"/>
  <c r="AB61" i="4"/>
  <c r="AB65" i="4"/>
  <c r="AB40" i="4"/>
  <c r="AB44" i="4"/>
  <c r="AB47" i="4"/>
  <c r="AB48" i="4"/>
  <c r="AB36" i="4"/>
  <c r="AB42" i="4"/>
  <c r="AN64" i="10" l="1"/>
  <c r="AN105" i="4" s="1"/>
  <c r="AB52" i="4"/>
  <c r="AB72" i="4"/>
  <c r="AA74" i="4"/>
  <c r="AA119" i="4" s="1"/>
  <c r="AB66" i="4"/>
  <c r="AB58" i="4"/>
  <c r="AB31" i="4"/>
  <c r="AM121" i="10"/>
  <c r="AM122" i="10" s="1"/>
  <c r="AM127" i="10"/>
  <c r="AM108" i="4" s="1"/>
  <c r="AN142" i="10"/>
  <c r="AN143" i="10" s="1"/>
  <c r="AN148" i="10"/>
  <c r="AN109" i="4" s="1"/>
  <c r="X116" i="6"/>
  <c r="X117" i="6" s="1"/>
  <c r="X118" i="6" s="1"/>
  <c r="X10" i="4" s="1"/>
  <c r="X8" i="4"/>
  <c r="Z94" i="6"/>
  <c r="Z95" i="6" s="1"/>
  <c r="Z108" i="6" s="1"/>
  <c r="AA91" i="6"/>
  <c r="AA92" i="6" s="1"/>
  <c r="AB89" i="6"/>
  <c r="AB63" i="6"/>
  <c r="AB111" i="6" s="1"/>
  <c r="AB9" i="4" s="1"/>
  <c r="AC49" i="6"/>
  <c r="AC124" i="6"/>
  <c r="AC123" i="6"/>
  <c r="AC112" i="6"/>
  <c r="AC113" i="6" s="1"/>
  <c r="AC49" i="4"/>
  <c r="AC69" i="4"/>
  <c r="AC70" i="4"/>
  <c r="AC62" i="4"/>
  <c r="AC71" i="4"/>
  <c r="AC56" i="4"/>
  <c r="AC63" i="4"/>
  <c r="AC39" i="4"/>
  <c r="AC41" i="4"/>
  <c r="AC43" i="4"/>
  <c r="AC45" i="4"/>
  <c r="AC46" i="4"/>
  <c r="AC48" i="4"/>
  <c r="AC36" i="4"/>
  <c r="AC42" i="4"/>
  <c r="AC55" i="4"/>
  <c r="AC61" i="4"/>
  <c r="AC65" i="4"/>
  <c r="AC64" i="4"/>
  <c r="AC40" i="4"/>
  <c r="AC44" i="4"/>
  <c r="AC47" i="4"/>
  <c r="AC58" i="4" l="1"/>
  <c r="AC52" i="4"/>
  <c r="AC72" i="4"/>
  <c r="AB74" i="4"/>
  <c r="AB119" i="4" s="1"/>
  <c r="AC66" i="4"/>
  <c r="AC31" i="4"/>
  <c r="AM91" i="4"/>
  <c r="AM123" i="10"/>
  <c r="AN118" i="10" s="1"/>
  <c r="AN93" i="4"/>
  <c r="AN144" i="10"/>
  <c r="Y116" i="6"/>
  <c r="Y117" i="6" s="1"/>
  <c r="Y118" i="6" s="1"/>
  <c r="Y10" i="4" s="1"/>
  <c r="Y8" i="4"/>
  <c r="AB91" i="6"/>
  <c r="AB92" i="6" s="1"/>
  <c r="AA94" i="6"/>
  <c r="AA95" i="6" s="1"/>
  <c r="AA108" i="6" s="1"/>
  <c r="AC89" i="6"/>
  <c r="AC63" i="6"/>
  <c r="AC111" i="6" s="1"/>
  <c r="AC9" i="4" s="1"/>
  <c r="AD49" i="6"/>
  <c r="AD123" i="6"/>
  <c r="AD124" i="6"/>
  <c r="AD112" i="6"/>
  <c r="AD113" i="6" s="1"/>
  <c r="AD70" i="4"/>
  <c r="AD49" i="4"/>
  <c r="AD71" i="4"/>
  <c r="AD61" i="4"/>
  <c r="AD69" i="4"/>
  <c r="AD55" i="4"/>
  <c r="AD65" i="4"/>
  <c r="AD36" i="4"/>
  <c r="AD40" i="4"/>
  <c r="AD42" i="4"/>
  <c r="AD44" i="4"/>
  <c r="AD47" i="4"/>
  <c r="AD62" i="4"/>
  <c r="AD63" i="4"/>
  <c r="AD39" i="4"/>
  <c r="AD43" i="4"/>
  <c r="AD46" i="4"/>
  <c r="AD56" i="4"/>
  <c r="AD64" i="4"/>
  <c r="AD41" i="4"/>
  <c r="AD48" i="4"/>
  <c r="AD45" i="4"/>
  <c r="AC74" i="4" l="1"/>
  <c r="AD58" i="4"/>
  <c r="AD52" i="4"/>
  <c r="AD72" i="4"/>
  <c r="AD66" i="4"/>
  <c r="AD31" i="4"/>
  <c r="AN126" i="10"/>
  <c r="AN124" i="10"/>
  <c r="Z116" i="6"/>
  <c r="Z117" i="6" s="1"/>
  <c r="Z118" i="6" s="1"/>
  <c r="Z10" i="4" s="1"/>
  <c r="Z8" i="4"/>
  <c r="AB94" i="6"/>
  <c r="AB95" i="6" s="1"/>
  <c r="AB108" i="6" s="1"/>
  <c r="AC91" i="6"/>
  <c r="AC92" i="6" s="1"/>
  <c r="AD89" i="6"/>
  <c r="AD91" i="6" s="1"/>
  <c r="AD63" i="6"/>
  <c r="AD111" i="6" s="1"/>
  <c r="AD9" i="4" s="1"/>
  <c r="AE49" i="6"/>
  <c r="AE123" i="6"/>
  <c r="AE124" i="6"/>
  <c r="AE112" i="6"/>
  <c r="AE113" i="6" s="1"/>
  <c r="AE71" i="4"/>
  <c r="AE70" i="4"/>
  <c r="AE56" i="4"/>
  <c r="AE61" i="4"/>
  <c r="AE64" i="4"/>
  <c r="AE55" i="4"/>
  <c r="AE65" i="4"/>
  <c r="AE36" i="4"/>
  <c r="AE40" i="4"/>
  <c r="AE42" i="4"/>
  <c r="AE44" i="4"/>
  <c r="AE47" i="4"/>
  <c r="AE62" i="4"/>
  <c r="AE41" i="4"/>
  <c r="AE45" i="4"/>
  <c r="AE48" i="4"/>
  <c r="AE49" i="4"/>
  <c r="AE63" i="4"/>
  <c r="AE69" i="4"/>
  <c r="AE39" i="4"/>
  <c r="AE43" i="4"/>
  <c r="AE46" i="4"/>
  <c r="AC119" i="4"/>
  <c r="AE66" i="4" l="1"/>
  <c r="AD74" i="4"/>
  <c r="AD119" i="4" s="1"/>
  <c r="AE58" i="4"/>
  <c r="AE52" i="4"/>
  <c r="AE72" i="4"/>
  <c r="AE31" i="4"/>
  <c r="AN121" i="10"/>
  <c r="AN122" i="10" s="1"/>
  <c r="AN127" i="10"/>
  <c r="AN108" i="4" s="1"/>
  <c r="AA116" i="6"/>
  <c r="AA117" i="6" s="1"/>
  <c r="AA118" i="6" s="1"/>
  <c r="AA10" i="4" s="1"/>
  <c r="AA8" i="4"/>
  <c r="AC94" i="6"/>
  <c r="AC95" i="6" s="1"/>
  <c r="AC108" i="6" s="1"/>
  <c r="AE89" i="6"/>
  <c r="AE91" i="6" s="1"/>
  <c r="AD92" i="6"/>
  <c r="AE63" i="6"/>
  <c r="AE111" i="6" s="1"/>
  <c r="AE9" i="4" s="1"/>
  <c r="AF49" i="6"/>
  <c r="AF112" i="6"/>
  <c r="AF113" i="6" s="1"/>
  <c r="AF123" i="6"/>
  <c r="AF124" i="6"/>
  <c r="AF69" i="4"/>
  <c r="AF55" i="4"/>
  <c r="AF49" i="4"/>
  <c r="AF71" i="4"/>
  <c r="AF63" i="4"/>
  <c r="AF39" i="4"/>
  <c r="AF41" i="4"/>
  <c r="AF43" i="4"/>
  <c r="AF45" i="4"/>
  <c r="AF46" i="4"/>
  <c r="AF70" i="4"/>
  <c r="AF61" i="4"/>
  <c r="AF64" i="4"/>
  <c r="AF47" i="4"/>
  <c r="AF62" i="4"/>
  <c r="AF36" i="4"/>
  <c r="AF42" i="4"/>
  <c r="AF48" i="4"/>
  <c r="AF65" i="4"/>
  <c r="AF56" i="4"/>
  <c r="AF40" i="4"/>
  <c r="AF44" i="4"/>
  <c r="AE74" i="4" l="1"/>
  <c r="AE119" i="4" s="1"/>
  <c r="AF72" i="4"/>
  <c r="AF52" i="4"/>
  <c r="AF66" i="4"/>
  <c r="AF58" i="4"/>
  <c r="AF31" i="4"/>
  <c r="AN91" i="4"/>
  <c r="AN123" i="10"/>
  <c r="AB116" i="6"/>
  <c r="AB117" i="6" s="1"/>
  <c r="AB118" i="6" s="1"/>
  <c r="AB10" i="4" s="1"/>
  <c r="AB8" i="4"/>
  <c r="AD94" i="6"/>
  <c r="AD95" i="6" s="1"/>
  <c r="AD108" i="6" s="1"/>
  <c r="AF89" i="6"/>
  <c r="AE92" i="6"/>
  <c r="AF63" i="6"/>
  <c r="AF111" i="6" s="1"/>
  <c r="AF9" i="4" s="1"/>
  <c r="AG49" i="6"/>
  <c r="AG124" i="6"/>
  <c r="AG112" i="6"/>
  <c r="AG113" i="6" s="1"/>
  <c r="AG123" i="6"/>
  <c r="AG49" i="4"/>
  <c r="AG69" i="4"/>
  <c r="AG62" i="4"/>
  <c r="AG56" i="4"/>
  <c r="AG63" i="4"/>
  <c r="AG39" i="4"/>
  <c r="AG41" i="4"/>
  <c r="AG43" i="4"/>
  <c r="AG45" i="4"/>
  <c r="AG46" i="4"/>
  <c r="AG48" i="4"/>
  <c r="AG71" i="4"/>
  <c r="AG55" i="4"/>
  <c r="AG64" i="4"/>
  <c r="AG40" i="4"/>
  <c r="AG44" i="4"/>
  <c r="AG47" i="4"/>
  <c r="AG70" i="4"/>
  <c r="AG61" i="4"/>
  <c r="AG36" i="4"/>
  <c r="AG42" i="4"/>
  <c r="AG65" i="4"/>
  <c r="AG66" i="4" l="1"/>
  <c r="AG58" i="4"/>
  <c r="AG52" i="4"/>
  <c r="AG72" i="4"/>
  <c r="AF74" i="4"/>
  <c r="AF119" i="4" s="1"/>
  <c r="AG31" i="4"/>
  <c r="AC116" i="6"/>
  <c r="AC117" i="6" s="1"/>
  <c r="AC118" i="6" s="1"/>
  <c r="AC10" i="4" s="1"/>
  <c r="AC8" i="4"/>
  <c r="AE94" i="6"/>
  <c r="AE95" i="6" s="1"/>
  <c r="AE108" i="6" s="1"/>
  <c r="AF91" i="6"/>
  <c r="AF92" i="6" s="1"/>
  <c r="AG89" i="6"/>
  <c r="AG63" i="6"/>
  <c r="AG111" i="6" s="1"/>
  <c r="AG9" i="4" s="1"/>
  <c r="AH49" i="6"/>
  <c r="AH112" i="6"/>
  <c r="AH113" i="6" s="1"/>
  <c r="AH123" i="6"/>
  <c r="AH124" i="6"/>
  <c r="AH70" i="4"/>
  <c r="AH49" i="4"/>
  <c r="AH71" i="4"/>
  <c r="AH69" i="4"/>
  <c r="AH61" i="4"/>
  <c r="AH62" i="4"/>
  <c r="AH65" i="4"/>
  <c r="AH36" i="4"/>
  <c r="AH40" i="4"/>
  <c r="AH42" i="4"/>
  <c r="AH44" i="4"/>
  <c r="AH47" i="4"/>
  <c r="AH56" i="4"/>
  <c r="AH43" i="4"/>
  <c r="AH55" i="4"/>
  <c r="AH64" i="4"/>
  <c r="AH41" i="4"/>
  <c r="AH45" i="4"/>
  <c r="AH63" i="4"/>
  <c r="AH48" i="4"/>
  <c r="AH39" i="4"/>
  <c r="AH46" i="4"/>
  <c r="AG74" i="4" l="1"/>
  <c r="AG119" i="4" s="1"/>
  <c r="AH52" i="4"/>
  <c r="AH58" i="4"/>
  <c r="AH66" i="4"/>
  <c r="AH72" i="4"/>
  <c r="AH31" i="4"/>
  <c r="AD116" i="6"/>
  <c r="AD117" i="6" s="1"/>
  <c r="AD118" i="6" s="1"/>
  <c r="AD10" i="4" s="1"/>
  <c r="AD8" i="4"/>
  <c r="AF94" i="6"/>
  <c r="AF95" i="6" s="1"/>
  <c r="AF108" i="6" s="1"/>
  <c r="AG91" i="6"/>
  <c r="AG92" i="6" s="1"/>
  <c r="AH89" i="6"/>
  <c r="AH91" i="6" s="1"/>
  <c r="AH63" i="6"/>
  <c r="AH111" i="6" s="1"/>
  <c r="AH9" i="4" s="1"/>
  <c r="AI49" i="6"/>
  <c r="AI124" i="6"/>
  <c r="AI112" i="6"/>
  <c r="AI113" i="6" s="1"/>
  <c r="AI123" i="6"/>
  <c r="AI71" i="4"/>
  <c r="AI70" i="4"/>
  <c r="AI49" i="4"/>
  <c r="AI56" i="4"/>
  <c r="AI55" i="4"/>
  <c r="AI64" i="4"/>
  <c r="AI62" i="4"/>
  <c r="AI65" i="4"/>
  <c r="AI36" i="4"/>
  <c r="AI40" i="4"/>
  <c r="AI42" i="4"/>
  <c r="AI44" i="4"/>
  <c r="AI47" i="4"/>
  <c r="AI39" i="4"/>
  <c r="AI43" i="4"/>
  <c r="AI46" i="4"/>
  <c r="AI63" i="4"/>
  <c r="AI69" i="4"/>
  <c r="AI41" i="4"/>
  <c r="AI45" i="4"/>
  <c r="AI61" i="4"/>
  <c r="AI48" i="4"/>
  <c r="AH74" i="4" l="1"/>
  <c r="AH119" i="4" s="1"/>
  <c r="AI52" i="4"/>
  <c r="AI72" i="4"/>
  <c r="AI66" i="4"/>
  <c r="AI58" i="4"/>
  <c r="AI31" i="4"/>
  <c r="AE116" i="6"/>
  <c r="AE117" i="6" s="1"/>
  <c r="AE118" i="6" s="1"/>
  <c r="AE10" i="4" s="1"/>
  <c r="AE8" i="4"/>
  <c r="AG94" i="6"/>
  <c r="AG95" i="6" s="1"/>
  <c r="AG108" i="6" s="1"/>
  <c r="AI89" i="6"/>
  <c r="AH92" i="6"/>
  <c r="AI63" i="6"/>
  <c r="AI111" i="6" s="1"/>
  <c r="AI9" i="4" s="1"/>
  <c r="AJ49" i="6"/>
  <c r="AJ123" i="6"/>
  <c r="AJ112" i="6"/>
  <c r="AJ113" i="6" s="1"/>
  <c r="AJ124" i="6"/>
  <c r="AJ69" i="4"/>
  <c r="AJ71" i="4"/>
  <c r="AJ55" i="4"/>
  <c r="AJ61" i="4"/>
  <c r="AJ63" i="4"/>
  <c r="AJ39" i="4"/>
  <c r="AJ41" i="4"/>
  <c r="AJ43" i="4"/>
  <c r="AJ45" i="4"/>
  <c r="AJ46" i="4"/>
  <c r="AJ49" i="4"/>
  <c r="AJ64" i="4"/>
  <c r="AJ56" i="4"/>
  <c r="AJ65" i="4"/>
  <c r="AJ48" i="4"/>
  <c r="AJ42" i="4"/>
  <c r="AJ40" i="4"/>
  <c r="AJ44" i="4"/>
  <c r="AJ47" i="4"/>
  <c r="AJ70" i="4"/>
  <c r="AJ62" i="4"/>
  <c r="AJ36" i="4"/>
  <c r="AJ52" i="4" l="1"/>
  <c r="AJ72" i="4"/>
  <c r="AJ66" i="4"/>
  <c r="AI74" i="4"/>
  <c r="AI119" i="4" s="1"/>
  <c r="AJ58" i="4"/>
  <c r="AJ31" i="4"/>
  <c r="AF116" i="6"/>
  <c r="AF117" i="6" s="1"/>
  <c r="AF118" i="6" s="1"/>
  <c r="AF10" i="4" s="1"/>
  <c r="AF8" i="4"/>
  <c r="AH94" i="6"/>
  <c r="AH95" i="6" s="1"/>
  <c r="AH108" i="6" s="1"/>
  <c r="AI91" i="6"/>
  <c r="AI92" i="6" s="1"/>
  <c r="AJ89" i="6"/>
  <c r="AJ63" i="6"/>
  <c r="AJ111" i="6" s="1"/>
  <c r="AJ9" i="4" s="1"/>
  <c r="AK49" i="6"/>
  <c r="AK124" i="6"/>
  <c r="AK112" i="6"/>
  <c r="AK113" i="6" s="1"/>
  <c r="AK123" i="6"/>
  <c r="AK49" i="4"/>
  <c r="AK69" i="4"/>
  <c r="AK70" i="4"/>
  <c r="AK62" i="4"/>
  <c r="AK55" i="4"/>
  <c r="AK61" i="4"/>
  <c r="AK63" i="4"/>
  <c r="AK39" i="4"/>
  <c r="AK41" i="4"/>
  <c r="AK43" i="4"/>
  <c r="AK45" i="4"/>
  <c r="AK46" i="4"/>
  <c r="AK48" i="4"/>
  <c r="AK36" i="4"/>
  <c r="AK42" i="4"/>
  <c r="AK56" i="4"/>
  <c r="AK65" i="4"/>
  <c r="AK64" i="4"/>
  <c r="AK40" i="4"/>
  <c r="AK44" i="4"/>
  <c r="AK47" i="4"/>
  <c r="AK71" i="4"/>
  <c r="AJ74" i="4" l="1"/>
  <c r="AJ119" i="4" s="1"/>
  <c r="AK58" i="4"/>
  <c r="AK52" i="4"/>
  <c r="AK72" i="4"/>
  <c r="AK66" i="4"/>
  <c r="AK31" i="4"/>
  <c r="AG116" i="6"/>
  <c r="AG117" i="6" s="1"/>
  <c r="AG118" i="6" s="1"/>
  <c r="AG10" i="4" s="1"/>
  <c r="AG8" i="4"/>
  <c r="AI94" i="6"/>
  <c r="AI95" i="6" s="1"/>
  <c r="AI108" i="6" s="1"/>
  <c r="AJ91" i="6"/>
  <c r="AJ92" i="6" s="1"/>
  <c r="AK89" i="6"/>
  <c r="AK63" i="6"/>
  <c r="AK111" i="6" s="1"/>
  <c r="AK9" i="4" s="1"/>
  <c r="AL49" i="6"/>
  <c r="AL112" i="6"/>
  <c r="AL113" i="6" s="1"/>
  <c r="AL124" i="6"/>
  <c r="AL123" i="6"/>
  <c r="AL70" i="4"/>
  <c r="AL49" i="4"/>
  <c r="AL71" i="4"/>
  <c r="AL61" i="4"/>
  <c r="AL56" i="4"/>
  <c r="AL65" i="4"/>
  <c r="AL36" i="4"/>
  <c r="AL40" i="4"/>
  <c r="AL42" i="4"/>
  <c r="AL44" i="4"/>
  <c r="AL47" i="4"/>
  <c r="AL69" i="4"/>
  <c r="AL63" i="4"/>
  <c r="AL64" i="4"/>
  <c r="AL45" i="4"/>
  <c r="AL39" i="4"/>
  <c r="AL43" i="4"/>
  <c r="AL46" i="4"/>
  <c r="AL48" i="4"/>
  <c r="AL55" i="4"/>
  <c r="AL62" i="4"/>
  <c r="AL41" i="4"/>
  <c r="AL58" i="4" l="1"/>
  <c r="AL52" i="4"/>
  <c r="AL72" i="4"/>
  <c r="AK74" i="4"/>
  <c r="AK119" i="4" s="1"/>
  <c r="AL66" i="4"/>
  <c r="AL31" i="4"/>
  <c r="AH116" i="6"/>
  <c r="AH117" i="6" s="1"/>
  <c r="AH118" i="6" s="1"/>
  <c r="AH10" i="4" s="1"/>
  <c r="AH8" i="4"/>
  <c r="AJ94" i="6"/>
  <c r="AJ95" i="6" s="1"/>
  <c r="AJ108" i="6" s="1"/>
  <c r="AK91" i="6"/>
  <c r="AK92" i="6" s="1"/>
  <c r="AL89" i="6"/>
  <c r="AL63" i="6"/>
  <c r="AL111" i="6" s="1"/>
  <c r="AL9" i="4" s="1"/>
  <c r="AM49" i="6"/>
  <c r="AM123" i="6"/>
  <c r="AM112" i="6"/>
  <c r="AM113" i="6" s="1"/>
  <c r="AM124" i="6"/>
  <c r="AM71" i="4"/>
  <c r="AM70" i="4"/>
  <c r="AM56" i="4"/>
  <c r="AM69" i="4"/>
  <c r="AM62" i="4"/>
  <c r="AM64" i="4"/>
  <c r="AM65" i="4"/>
  <c r="AM36" i="4"/>
  <c r="AM40" i="4"/>
  <c r="AM42" i="4"/>
  <c r="AM44" i="4"/>
  <c r="AM47" i="4"/>
  <c r="AM61" i="4"/>
  <c r="AM41" i="4"/>
  <c r="AM45" i="4"/>
  <c r="AM63" i="4"/>
  <c r="AM49" i="4"/>
  <c r="AM39" i="4"/>
  <c r="AM43" i="4"/>
  <c r="AM46" i="4"/>
  <c r="AM48" i="4"/>
  <c r="AM55" i="4"/>
  <c r="AM66" i="4" l="1"/>
  <c r="AM58" i="4"/>
  <c r="AM52" i="4"/>
  <c r="AM72" i="4"/>
  <c r="AL74" i="4"/>
  <c r="AL119" i="4" s="1"/>
  <c r="AM31" i="4"/>
  <c r="AJ116" i="6"/>
  <c r="AJ117" i="6" s="1"/>
  <c r="AJ118" i="6" s="1"/>
  <c r="AJ10" i="4" s="1"/>
  <c r="AJ8" i="4"/>
  <c r="AI116" i="6"/>
  <c r="AI117" i="6" s="1"/>
  <c r="AI118" i="6" s="1"/>
  <c r="AI10" i="4" s="1"/>
  <c r="AI8" i="4"/>
  <c r="AK94" i="6"/>
  <c r="AK95" i="6" s="1"/>
  <c r="AK108" i="6" s="1"/>
  <c r="AL91" i="6"/>
  <c r="AL92" i="6" s="1"/>
  <c r="AM89" i="6"/>
  <c r="AM91" i="6" s="1"/>
  <c r="AM63" i="6"/>
  <c r="AM111" i="6" s="1"/>
  <c r="AM9" i="4" s="1"/>
  <c r="AN49" i="6"/>
  <c r="AN124" i="6"/>
  <c r="AN123" i="6"/>
  <c r="AN112" i="6"/>
  <c r="AN113" i="6" s="1"/>
  <c r="AN69" i="4"/>
  <c r="AN55" i="4"/>
  <c r="AN70" i="4"/>
  <c r="AN63" i="4"/>
  <c r="AN39" i="4"/>
  <c r="AN41" i="4"/>
  <c r="AN43" i="4"/>
  <c r="AN45" i="4"/>
  <c r="AN46" i="4"/>
  <c r="AN71" i="4"/>
  <c r="AN56" i="4"/>
  <c r="AN62" i="4"/>
  <c r="AN64" i="4"/>
  <c r="AN44" i="4"/>
  <c r="AN48" i="4"/>
  <c r="AN61" i="4"/>
  <c r="AN36" i="4"/>
  <c r="AN42" i="4"/>
  <c r="AN65" i="4"/>
  <c r="AN49" i="4"/>
  <c r="AN47" i="4"/>
  <c r="AN40" i="4"/>
  <c r="AM74" i="4" l="1"/>
  <c r="AM119" i="4" s="1"/>
  <c r="AN72" i="4"/>
  <c r="AN52" i="4"/>
  <c r="AN66" i="4"/>
  <c r="AN58" i="4"/>
  <c r="AN31" i="4"/>
  <c r="AK116" i="6"/>
  <c r="AK117" i="6" s="1"/>
  <c r="AK118" i="6" s="1"/>
  <c r="AK10" i="4" s="1"/>
  <c r="AK8" i="4"/>
  <c r="AL94" i="6"/>
  <c r="AL95" i="6" s="1"/>
  <c r="AL108" i="6" s="1"/>
  <c r="AN89" i="6"/>
  <c r="AM92" i="6"/>
  <c r="AN63" i="6"/>
  <c r="AN111" i="6" s="1"/>
  <c r="AN9" i="4" s="1"/>
  <c r="AN74" i="4" l="1"/>
  <c r="AN119" i="4" s="1"/>
  <c r="AL116" i="6"/>
  <c r="AL117" i="6" s="1"/>
  <c r="AL118" i="6" s="1"/>
  <c r="AL10" i="4" s="1"/>
  <c r="AL8" i="4"/>
  <c r="AM94" i="6"/>
  <c r="AM95" i="6" s="1"/>
  <c r="AM108" i="6" s="1"/>
  <c r="AN91" i="6"/>
  <c r="AN92" i="6" s="1"/>
  <c r="AN94" i="6" l="1"/>
  <c r="AN95" i="6" s="1"/>
  <c r="AN108" i="6" s="1"/>
  <c r="AM116" i="6" l="1"/>
  <c r="AM117" i="6" s="1"/>
  <c r="AM118" i="6" s="1"/>
  <c r="AM10" i="4" s="1"/>
  <c r="AM8" i="4"/>
  <c r="G81" i="10"/>
  <c r="H76" i="10" s="1"/>
  <c r="H84" i="10" s="1"/>
  <c r="AN116" i="6" l="1"/>
  <c r="AN117" i="6" s="1"/>
  <c r="AN118" i="6" s="1"/>
  <c r="AN10" i="4" s="1"/>
  <c r="AN8" i="4"/>
  <c r="H82" i="10"/>
  <c r="H79" i="10" s="1"/>
  <c r="H80" i="10" l="1"/>
  <c r="H85" i="10"/>
  <c r="H106" i="4" s="1"/>
  <c r="H113" i="4" s="1"/>
  <c r="H81" i="10" l="1"/>
  <c r="I76" i="10" s="1"/>
  <c r="I84" i="10" s="1"/>
  <c r="H89" i="4"/>
  <c r="H98" i="4" s="1"/>
  <c r="H115" i="4" s="1"/>
  <c r="H120" i="4" s="1"/>
  <c r="I82" i="10" l="1"/>
  <c r="I85" i="10" l="1"/>
  <c r="I106" i="4" s="1"/>
  <c r="I113" i="4" s="1"/>
  <c r="I79" i="10"/>
  <c r="I80" i="10" s="1"/>
  <c r="I81" i="10" s="1"/>
  <c r="J76" i="10" s="1"/>
  <c r="J84" i="10" l="1"/>
  <c r="J82" i="10"/>
  <c r="I89" i="4"/>
  <c r="I98" i="4" s="1"/>
  <c r="I115" i="4" s="1"/>
  <c r="I120" i="4" s="1"/>
  <c r="J79" i="10" l="1"/>
  <c r="J80" i="10" s="1"/>
  <c r="J85" i="10"/>
  <c r="J106" i="4" s="1"/>
  <c r="J113" i="4" s="1"/>
  <c r="J81" i="10" l="1"/>
  <c r="K76" i="10" s="1"/>
  <c r="J89" i="4"/>
  <c r="J98" i="4" s="1"/>
  <c r="J115" i="4" s="1"/>
  <c r="J120" i="4" s="1"/>
  <c r="K84" i="10" l="1"/>
  <c r="K82" i="10"/>
  <c r="L84" i="10"/>
  <c r="K85" i="10" l="1"/>
  <c r="K106" i="4" s="1"/>
  <c r="K113" i="4" s="1"/>
  <c r="K79" i="10"/>
  <c r="K80" i="10" s="1"/>
  <c r="K89" i="4" l="1"/>
  <c r="K98" i="4" s="1"/>
  <c r="K81" i="10"/>
  <c r="L76" i="10" s="1"/>
  <c r="L82" i="10" s="1"/>
  <c r="K115" i="4" l="1"/>
  <c r="K120" i="4" s="1"/>
  <c r="L79" i="10"/>
  <c r="L80" i="10" s="1"/>
  <c r="L81" i="10" s="1"/>
  <c r="M76" i="10" s="1"/>
  <c r="M82" i="10" s="1"/>
  <c r="L85" i="10"/>
  <c r="L106" i="4" s="1"/>
  <c r="L113" i="4" s="1"/>
  <c r="M84" i="10"/>
  <c r="M79" i="10" l="1"/>
  <c r="M80" i="10" s="1"/>
  <c r="L89" i="4"/>
  <c r="L98" i="4" s="1"/>
  <c r="L115" i="4" s="1"/>
  <c r="L120" i="4" s="1"/>
  <c r="M85" i="10"/>
  <c r="M106" i="4" s="1"/>
  <c r="M113" i="4" s="1"/>
  <c r="N84" i="10"/>
  <c r="M81" i="10" l="1"/>
  <c r="N76" i="10" s="1"/>
  <c r="N82" i="10" s="1"/>
  <c r="N85" i="10" s="1"/>
  <c r="N106" i="4" s="1"/>
  <c r="M89" i="4"/>
  <c r="M98" i="4" s="1"/>
  <c r="M115" i="4" s="1"/>
  <c r="M120" i="4" s="1"/>
  <c r="N79" i="10" l="1"/>
  <c r="N80" i="10" s="1"/>
  <c r="N89" i="4" s="1"/>
  <c r="N98" i="4" s="1"/>
  <c r="N113" i="4"/>
  <c r="N81" i="10" l="1"/>
  <c r="O76" i="10" s="1"/>
  <c r="N115" i="4"/>
  <c r="N120" i="4" s="1"/>
  <c r="O82" i="10" l="1"/>
  <c r="O79" i="10" s="1"/>
  <c r="O80" i="10" s="1"/>
  <c r="O89" i="4" s="1"/>
  <c r="O98" i="4" s="1"/>
  <c r="O84" i="10"/>
  <c r="O85" i="10" l="1"/>
  <c r="O106" i="4" s="1"/>
  <c r="O113" i="4" s="1"/>
  <c r="O115" i="4" s="1"/>
  <c r="O120" i="4" s="1"/>
  <c r="O81" i="10"/>
  <c r="P76" i="10" s="1"/>
  <c r="P82" i="10" s="1"/>
  <c r="P79" i="10" s="1"/>
  <c r="P80" i="10" s="1"/>
  <c r="P84" i="10" l="1"/>
  <c r="P85" i="10" s="1"/>
  <c r="P106" i="4" s="1"/>
  <c r="P113" i="4" s="1"/>
  <c r="P89" i="4"/>
  <c r="P98" i="4" s="1"/>
  <c r="P81" i="10"/>
  <c r="Q76" i="10" s="1"/>
  <c r="Q82" i="10" s="1"/>
  <c r="Q84" i="10" l="1"/>
  <c r="Q85" i="10" s="1"/>
  <c r="Q106" i="4" s="1"/>
  <c r="P115" i="4"/>
  <c r="P120" i="4" s="1"/>
  <c r="Q79" i="10"/>
  <c r="Q80" i="10" s="1"/>
  <c r="Q89" i="4" l="1"/>
  <c r="Q98" i="4" s="1"/>
  <c r="Q81" i="10"/>
  <c r="R76" i="10" s="1"/>
  <c r="R82" i="10" s="1"/>
  <c r="Q113" i="4"/>
  <c r="R84" i="10" l="1"/>
  <c r="R85" i="10" s="1"/>
  <c r="R106" i="4" s="1"/>
  <c r="Q115" i="4"/>
  <c r="Q120" i="4" s="1"/>
  <c r="R79" i="10"/>
  <c r="R80" i="10" s="1"/>
  <c r="R89" i="4" l="1"/>
  <c r="R98" i="4" s="1"/>
  <c r="R81" i="10"/>
  <c r="S76" i="10" s="1"/>
  <c r="S82" i="10" s="1"/>
  <c r="S79" i="10" s="1"/>
  <c r="R113" i="4"/>
  <c r="S84" i="10" l="1"/>
  <c r="S85" i="10" s="1"/>
  <c r="S106" i="4" s="1"/>
  <c r="S113" i="4" s="1"/>
  <c r="R115" i="4"/>
  <c r="R120" i="4" s="1"/>
  <c r="S80" i="10"/>
  <c r="S81" i="10" l="1"/>
  <c r="T76" i="10" s="1"/>
  <c r="T82" i="10" s="1"/>
  <c r="T79" i="10" s="1"/>
  <c r="S89" i="4"/>
  <c r="S98" i="4" s="1"/>
  <c r="S115" i="4" s="1"/>
  <c r="S120" i="4" s="1"/>
  <c r="T84" i="10" l="1"/>
  <c r="T85" i="10" s="1"/>
  <c r="T106" i="4" s="1"/>
  <c r="T113" i="4" s="1"/>
  <c r="T80" i="10"/>
  <c r="T81" i="10" l="1"/>
  <c r="U76" i="10" s="1"/>
  <c r="U82" i="10" s="1"/>
  <c r="U79" i="10" s="1"/>
  <c r="T89" i="4"/>
  <c r="T98" i="4" s="1"/>
  <c r="T115" i="4" s="1"/>
  <c r="T120" i="4" s="1"/>
  <c r="U84" i="10" l="1"/>
  <c r="U85" i="10" s="1"/>
  <c r="U106" i="4" s="1"/>
  <c r="U113" i="4" s="1"/>
  <c r="U80" i="10"/>
  <c r="U81" i="10" l="1"/>
  <c r="V76" i="10" s="1"/>
  <c r="V84" i="10" s="1"/>
  <c r="U89" i="4"/>
  <c r="U98" i="4" s="1"/>
  <c r="U115" i="4" s="1"/>
  <c r="U120" i="4" s="1"/>
  <c r="V82" i="10" l="1"/>
  <c r="V79" i="10" l="1"/>
  <c r="V80" i="10" s="1"/>
  <c r="V85" i="10"/>
  <c r="V106" i="4" s="1"/>
  <c r="V113" i="4" s="1"/>
  <c r="V89" i="4" l="1"/>
  <c r="V98" i="4" s="1"/>
  <c r="V115" i="4" s="1"/>
  <c r="V120" i="4" s="1"/>
  <c r="V81" i="10"/>
  <c r="W76" i="10" s="1"/>
  <c r="W82" i="10" s="1"/>
  <c r="W79" i="10" s="1"/>
  <c r="W80" i="10" s="1"/>
  <c r="W84" i="10" l="1"/>
  <c r="W85" i="10" s="1"/>
  <c r="W106" i="4" s="1"/>
  <c r="W113" i="4" s="1"/>
  <c r="W81" i="10"/>
  <c r="X76" i="10" s="1"/>
  <c r="X82" i="10" s="1"/>
  <c r="X79" i="10" s="1"/>
  <c r="W89" i="4"/>
  <c r="W98" i="4" s="1"/>
  <c r="W115" i="4" l="1"/>
  <c r="W120" i="4" s="1"/>
  <c r="X84" i="10"/>
  <c r="X85" i="10" s="1"/>
  <c r="X106" i="4" s="1"/>
  <c r="X113" i="4" s="1"/>
  <c r="X80" i="10"/>
  <c r="X81" i="10" l="1"/>
  <c r="Y76" i="10" s="1"/>
  <c r="Y84" i="10" s="1"/>
  <c r="X89" i="4"/>
  <c r="X98" i="4" s="1"/>
  <c r="X115" i="4" l="1"/>
  <c r="X120" i="4" s="1"/>
  <c r="Y82" i="10"/>
  <c r="Y85" i="10" l="1"/>
  <c r="Y106" i="4" s="1"/>
  <c r="Y113" i="4" s="1"/>
  <c r="Y79" i="10"/>
  <c r="Y80" i="10" s="1"/>
  <c r="Y81" i="10" s="1"/>
  <c r="Z76" i="10" s="1"/>
  <c r="Z82" i="10" l="1"/>
  <c r="Z84" i="10"/>
  <c r="Y89" i="4"/>
  <c r="Y98" i="4" s="1"/>
  <c r="Y115" i="4" s="1"/>
  <c r="Y120" i="4" s="1"/>
  <c r="Z79" i="10" l="1"/>
  <c r="Z80" i="10" s="1"/>
  <c r="Z85" i="10"/>
  <c r="Z106" i="4" s="1"/>
  <c r="Z113" i="4" s="1"/>
  <c r="Z89" i="4" l="1"/>
  <c r="Z98" i="4" s="1"/>
  <c r="Z115" i="4" s="1"/>
  <c r="Z120" i="4" s="1"/>
  <c r="Z81" i="10"/>
  <c r="AA76" i="10" s="1"/>
  <c r="AA82" i="10" s="1"/>
  <c r="AA79" i="10" s="1"/>
  <c r="AA80" i="10" s="1"/>
  <c r="AA84" i="10" l="1"/>
  <c r="AA85" i="10" s="1"/>
  <c r="AA106" i="4" s="1"/>
  <c r="AA113" i="4" s="1"/>
  <c r="AA81" i="10"/>
  <c r="AB76" i="10" s="1"/>
  <c r="AB84" i="10" s="1"/>
  <c r="AA89" i="4"/>
  <c r="AA98" i="4" s="1"/>
  <c r="AA115" i="4" l="1"/>
  <c r="AA120" i="4" s="1"/>
  <c r="AB82" i="10"/>
  <c r="AB85" i="10" l="1"/>
  <c r="AB106" i="4" s="1"/>
  <c r="AB113" i="4" s="1"/>
  <c r="AB79" i="10"/>
  <c r="AB80" i="10" s="1"/>
  <c r="AB81" i="10" s="1"/>
  <c r="AC76" i="10" s="1"/>
  <c r="AC84" i="10" s="1"/>
  <c r="AB89" i="4" l="1"/>
  <c r="AB98" i="4" s="1"/>
  <c r="AB115" i="4" s="1"/>
  <c r="AB120" i="4" s="1"/>
  <c r="AC82" i="10"/>
  <c r="AC85" i="10" l="1"/>
  <c r="AC106" i="4" s="1"/>
  <c r="AC113" i="4" s="1"/>
  <c r="AC79" i="10"/>
  <c r="AC80" i="10" s="1"/>
  <c r="AC81" i="10" s="1"/>
  <c r="AD76" i="10" s="1"/>
  <c r="AD84" i="10" l="1"/>
  <c r="AD82" i="10"/>
  <c r="AC89" i="4"/>
  <c r="AC98" i="4" s="1"/>
  <c r="AC115" i="4" s="1"/>
  <c r="AC120" i="4" s="1"/>
  <c r="AD79" i="10" l="1"/>
  <c r="AD80" i="10" s="1"/>
  <c r="AD85" i="10"/>
  <c r="AD106" i="4" s="1"/>
  <c r="AD113" i="4" s="1"/>
  <c r="AD89" i="4" l="1"/>
  <c r="AD98" i="4" s="1"/>
  <c r="AD115" i="4" s="1"/>
  <c r="AD120" i="4" s="1"/>
  <c r="AD81" i="10"/>
  <c r="AE76" i="10" s="1"/>
  <c r="AE82" i="10" s="1"/>
  <c r="AE84" i="10" l="1"/>
  <c r="AE85" i="10" s="1"/>
  <c r="AE106" i="4" s="1"/>
  <c r="AE113" i="4" s="1"/>
  <c r="AE79" i="10"/>
  <c r="AE80" i="10" s="1"/>
  <c r="AE81" i="10" l="1"/>
  <c r="AF76" i="10" s="1"/>
  <c r="AF84" i="10" s="1"/>
  <c r="AE89" i="4"/>
  <c r="AE98" i="4" s="1"/>
  <c r="AE115" i="4" s="1"/>
  <c r="AE120" i="4" s="1"/>
  <c r="AF82" i="10" l="1"/>
  <c r="AF79" i="10" l="1"/>
  <c r="AF80" i="10" s="1"/>
  <c r="AF85" i="10"/>
  <c r="AF106" i="4" s="1"/>
  <c r="AF113" i="4" s="1"/>
  <c r="AF89" i="4" l="1"/>
  <c r="AF98" i="4" s="1"/>
  <c r="AF115" i="4" s="1"/>
  <c r="AF120" i="4" s="1"/>
  <c r="AF81" i="10"/>
  <c r="AG76" i="10" s="1"/>
  <c r="AG84" i="10" s="1"/>
  <c r="AG82" i="10" l="1"/>
  <c r="AG79" i="10" l="1"/>
  <c r="AG80" i="10" s="1"/>
  <c r="AG85" i="10"/>
  <c r="AG106" i="4" s="1"/>
  <c r="AG113" i="4" s="1"/>
  <c r="AG89" i="4" l="1"/>
  <c r="AG98" i="4" s="1"/>
  <c r="AG115" i="4" s="1"/>
  <c r="AG120" i="4" s="1"/>
  <c r="AG81" i="10"/>
  <c r="AH76" i="10" s="1"/>
  <c r="AH84" i="10" l="1"/>
  <c r="AH82" i="10"/>
  <c r="AH79" i="10" l="1"/>
  <c r="AH80" i="10" s="1"/>
  <c r="AH85" i="10"/>
  <c r="AH106" i="4" s="1"/>
  <c r="AH113" i="4" s="1"/>
  <c r="AH81" i="10" l="1"/>
  <c r="AI76" i="10" s="1"/>
  <c r="AI84" i="10" s="1"/>
  <c r="AH89" i="4"/>
  <c r="AH98" i="4" s="1"/>
  <c r="AH115" i="4" s="1"/>
  <c r="AH120" i="4" s="1"/>
  <c r="AI82" i="10" l="1"/>
  <c r="AI79" i="10" l="1"/>
  <c r="AI80" i="10" s="1"/>
  <c r="AI85" i="10"/>
  <c r="AI106" i="4" s="1"/>
  <c r="AI113" i="4" s="1"/>
  <c r="G81" i="8"/>
  <c r="G77" i="4" l="1"/>
  <c r="G81" i="4" s="1"/>
  <c r="G115" i="4" s="1"/>
  <c r="G120" i="4" s="1"/>
  <c r="AI89" i="4"/>
  <c r="AI98" i="4" s="1"/>
  <c r="AI115" i="4" s="1"/>
  <c r="AI120" i="4" s="1"/>
  <c r="AI81" i="10"/>
  <c r="AJ76" i="10" s="1"/>
  <c r="AJ84" i="10" s="1"/>
  <c r="AJ82" i="10" l="1"/>
  <c r="AJ79" i="10" l="1"/>
  <c r="AJ80" i="10" s="1"/>
  <c r="AJ85" i="10"/>
  <c r="AJ106" i="4" s="1"/>
  <c r="AJ113" i="4" s="1"/>
  <c r="AJ89" i="4" l="1"/>
  <c r="AJ98" i="4" s="1"/>
  <c r="AJ115" i="4" s="1"/>
  <c r="AJ120" i="4" s="1"/>
  <c r="AJ81" i="10"/>
  <c r="AK76" i="10" s="1"/>
  <c r="AK84" i="10" s="1"/>
  <c r="AK82" i="10" l="1"/>
  <c r="AK79" i="10" l="1"/>
  <c r="AK80" i="10" s="1"/>
  <c r="AK85" i="10"/>
  <c r="AK106" i="4" s="1"/>
  <c r="AK113" i="4" s="1"/>
  <c r="AK89" i="4" l="1"/>
  <c r="AK98" i="4" s="1"/>
  <c r="AK115" i="4" s="1"/>
  <c r="AK120" i="4" s="1"/>
  <c r="AK81" i="10"/>
  <c r="AL76" i="10" s="1"/>
  <c r="AL84" i="10" l="1"/>
  <c r="AL82" i="10"/>
  <c r="AL79" i="10" l="1"/>
  <c r="AL80" i="10" s="1"/>
  <c r="AL85" i="10"/>
  <c r="AL106" i="4" s="1"/>
  <c r="AL113" i="4" s="1"/>
  <c r="AL81" i="10" l="1"/>
  <c r="AM76" i="10" s="1"/>
  <c r="AM84" i="10" s="1"/>
  <c r="AL89" i="4"/>
  <c r="AL98" i="4" s="1"/>
  <c r="AL115" i="4" s="1"/>
  <c r="AL120" i="4" s="1"/>
  <c r="AM82" i="10" l="1"/>
  <c r="AM79" i="10" l="1"/>
  <c r="AM80" i="10" s="1"/>
  <c r="AM85" i="10"/>
  <c r="AM106" i="4" s="1"/>
  <c r="AM113" i="4" s="1"/>
  <c r="AM89" i="4" l="1"/>
  <c r="AM98" i="4" s="1"/>
  <c r="AM115" i="4" s="1"/>
  <c r="AM120" i="4" s="1"/>
  <c r="AM81" i="10"/>
  <c r="AN76" i="10" s="1"/>
  <c r="AN84" i="10" l="1"/>
  <c r="AN82" i="10"/>
  <c r="AN85" i="10" l="1"/>
  <c r="AN106" i="4" s="1"/>
  <c r="AN113" i="4" s="1"/>
  <c r="AN79" i="10"/>
  <c r="AN80" i="10" s="1"/>
  <c r="AN81" i="10" l="1"/>
  <c r="AN89" i="4"/>
  <c r="AN98" i="4" s="1"/>
  <c r="AN115" i="4" s="1"/>
  <c r="AN120" i="4" s="1"/>
  <c r="F125" i="6"/>
  <c r="G122" i="6"/>
  <c r="G125" i="6" s="1"/>
  <c r="G11" i="4" s="1"/>
  <c r="G12" i="4" s="1"/>
  <c r="G33" i="4" s="1"/>
  <c r="J122" i="6"/>
  <c r="I122" i="6"/>
  <c r="I125" i="6" s="1"/>
  <c r="I11" i="4" s="1"/>
  <c r="I12" i="4" s="1"/>
  <c r="H122" i="6"/>
  <c r="H125" i="6" s="1"/>
  <c r="H11" i="4" s="1"/>
  <c r="H12" i="4" s="1"/>
  <c r="F11" i="4" l="1"/>
  <c r="F12" i="4" s="1"/>
  <c r="H33" i="4"/>
  <c r="H118" i="4" s="1"/>
  <c r="H121" i="4" s="1"/>
  <c r="G118" i="4"/>
  <c r="G121" i="4" s="1"/>
  <c r="I33" i="4"/>
  <c r="I118" i="4" s="1"/>
  <c r="I121" i="4" s="1"/>
  <c r="AM122" i="6"/>
  <c r="J125" i="6"/>
  <c r="J11" i="4" s="1"/>
  <c r="J12" i="4" s="1"/>
  <c r="J33" i="4" s="1"/>
  <c r="K122" i="6"/>
  <c r="O122" i="6"/>
  <c r="S122" i="6"/>
  <c r="W122" i="6"/>
  <c r="AA122" i="6"/>
  <c r="AE122" i="6"/>
  <c r="AI122" i="6"/>
  <c r="AL122" i="6"/>
  <c r="N122" i="6"/>
  <c r="R122" i="6"/>
  <c r="V122" i="6"/>
  <c r="Z122" i="6"/>
  <c r="AD122" i="6"/>
  <c r="AH122" i="6"/>
  <c r="AK122" i="6"/>
  <c r="M122" i="6"/>
  <c r="Q122" i="6"/>
  <c r="U122" i="6"/>
  <c r="Y122" i="6"/>
  <c r="AC122" i="6"/>
  <c r="AG122" i="6"/>
  <c r="AJ122" i="6"/>
  <c r="AN122" i="6"/>
  <c r="L122" i="6"/>
  <c r="P122" i="6"/>
  <c r="T122" i="6"/>
  <c r="X122" i="6"/>
  <c r="AB122" i="6"/>
  <c r="AF122" i="6"/>
  <c r="F33" i="4" l="1"/>
  <c r="F118" i="4" s="1"/>
  <c r="F121" i="4" s="1"/>
  <c r="F122" i="4" s="1"/>
  <c r="G117" i="4" s="1"/>
  <c r="G122" i="4" s="1"/>
  <c r="H117" i="4" s="1"/>
  <c r="H122" i="4" s="1"/>
  <c r="I117" i="4" s="1"/>
  <c r="I122" i="4" s="1"/>
  <c r="J117" i="4" s="1"/>
  <c r="J118" i="4"/>
  <c r="J121" i="4" s="1"/>
  <c r="L125" i="6"/>
  <c r="L11" i="4" s="1"/>
  <c r="L12" i="4" s="1"/>
  <c r="AJ125" i="6"/>
  <c r="AJ11" i="4" s="1"/>
  <c r="AJ12" i="4" s="1"/>
  <c r="AH125" i="6"/>
  <c r="AH11" i="4" s="1"/>
  <c r="AH12" i="4" s="1"/>
  <c r="AE125" i="6"/>
  <c r="AE11" i="4" s="1"/>
  <c r="AE12" i="4" s="1"/>
  <c r="O125" i="6"/>
  <c r="O11" i="4" s="1"/>
  <c r="O12" i="4" s="1"/>
  <c r="AB125" i="6"/>
  <c r="AB11" i="4" s="1"/>
  <c r="AB12" i="4" s="1"/>
  <c r="AC125" i="6"/>
  <c r="AC11" i="4" s="1"/>
  <c r="AC12" i="4" s="1"/>
  <c r="M125" i="6"/>
  <c r="M11" i="4" s="1"/>
  <c r="M12" i="4" s="1"/>
  <c r="Z125" i="6"/>
  <c r="Z11" i="4" s="1"/>
  <c r="Z12" i="4" s="1"/>
  <c r="AL125" i="6"/>
  <c r="AL11" i="4" s="1"/>
  <c r="AL12" i="4" s="1"/>
  <c r="W125" i="6"/>
  <c r="W11" i="4" s="1"/>
  <c r="W12" i="4" s="1"/>
  <c r="X125" i="6"/>
  <c r="X11" i="4" s="1"/>
  <c r="X12" i="4" s="1"/>
  <c r="AN125" i="6"/>
  <c r="AN11" i="4" s="1"/>
  <c r="AN12" i="4" s="1"/>
  <c r="Y125" i="6"/>
  <c r="Y11" i="4" s="1"/>
  <c r="Y12" i="4" s="1"/>
  <c r="AK125" i="6"/>
  <c r="AK11" i="4" s="1"/>
  <c r="AK12" i="4" s="1"/>
  <c r="V125" i="6"/>
  <c r="V11" i="4" s="1"/>
  <c r="V12" i="4" s="1"/>
  <c r="AI125" i="6"/>
  <c r="AI11" i="4" s="1"/>
  <c r="AI12" i="4" s="1"/>
  <c r="S125" i="6"/>
  <c r="S11" i="4" s="1"/>
  <c r="S12" i="4" s="1"/>
  <c r="T125" i="6"/>
  <c r="T11" i="4" s="1"/>
  <c r="T12" i="4" s="1"/>
  <c r="U125" i="6"/>
  <c r="U11" i="4" s="1"/>
  <c r="U12" i="4" s="1"/>
  <c r="R125" i="6"/>
  <c r="R11" i="4" s="1"/>
  <c r="R12" i="4" s="1"/>
  <c r="AF125" i="6"/>
  <c r="AF11" i="4" s="1"/>
  <c r="AF12" i="4" s="1"/>
  <c r="P125" i="6"/>
  <c r="P11" i="4" s="1"/>
  <c r="P12" i="4" s="1"/>
  <c r="AG125" i="6"/>
  <c r="AG11" i="4" s="1"/>
  <c r="AG12" i="4" s="1"/>
  <c r="Q125" i="6"/>
  <c r="Q11" i="4" s="1"/>
  <c r="Q12" i="4" s="1"/>
  <c r="AD125" i="6"/>
  <c r="AD11" i="4" s="1"/>
  <c r="AD12" i="4" s="1"/>
  <c r="N125" i="6"/>
  <c r="N11" i="4" s="1"/>
  <c r="N12" i="4" s="1"/>
  <c r="AA125" i="6"/>
  <c r="AA11" i="4" s="1"/>
  <c r="AA12" i="4" s="1"/>
  <c r="K125" i="6"/>
  <c r="K11" i="4" s="1"/>
  <c r="K12" i="4" s="1"/>
  <c r="AM125" i="6"/>
  <c r="AM11" i="4" s="1"/>
  <c r="AM12" i="4" s="1"/>
  <c r="J122" i="4" l="1"/>
  <c r="K117" i="4" s="1"/>
  <c r="AM33" i="4"/>
  <c r="AM118" i="4" s="1"/>
  <c r="AM121" i="4" s="1"/>
  <c r="AF33" i="4"/>
  <c r="AF118" i="4" s="1"/>
  <c r="AF121" i="4" s="1"/>
  <c r="AL33" i="4"/>
  <c r="AL118" i="4" s="1"/>
  <c r="AL121" i="4" s="1"/>
  <c r="K33" i="4"/>
  <c r="K118" i="4" s="1"/>
  <c r="K121" i="4" s="1"/>
  <c r="Q33" i="4"/>
  <c r="Q118" i="4" s="1"/>
  <c r="Q121" i="4" s="1"/>
  <c r="R33" i="4"/>
  <c r="R118" i="4" s="1"/>
  <c r="R121" i="4" s="1"/>
  <c r="AI33" i="4"/>
  <c r="AI118" i="4" s="1"/>
  <c r="AI121" i="4" s="1"/>
  <c r="AN33" i="4"/>
  <c r="AN118" i="4" s="1"/>
  <c r="AN121" i="4" s="1"/>
  <c r="Z33" i="4"/>
  <c r="Z118" i="4" s="1"/>
  <c r="Z121" i="4" s="1"/>
  <c r="O33" i="4"/>
  <c r="O118" i="4" s="1"/>
  <c r="O121" i="4" s="1"/>
  <c r="L33" i="4"/>
  <c r="L118" i="4" s="1"/>
  <c r="L121" i="4" s="1"/>
  <c r="S33" i="4"/>
  <c r="S118" i="4" s="1"/>
  <c r="S121" i="4" s="1"/>
  <c r="AB33" i="4"/>
  <c r="AB118" i="4" s="1"/>
  <c r="AB121" i="4" s="1"/>
  <c r="AA33" i="4"/>
  <c r="AA118" i="4" s="1"/>
  <c r="AA121" i="4" s="1"/>
  <c r="AG33" i="4"/>
  <c r="AG118" i="4" s="1"/>
  <c r="AG121" i="4" s="1"/>
  <c r="U33" i="4"/>
  <c r="U118" i="4" s="1"/>
  <c r="U121" i="4" s="1"/>
  <c r="V33" i="4"/>
  <c r="V118" i="4" s="1"/>
  <c r="V121" i="4" s="1"/>
  <c r="X33" i="4"/>
  <c r="X118" i="4" s="1"/>
  <c r="X121" i="4" s="1"/>
  <c r="M33" i="4"/>
  <c r="M118" i="4" s="1"/>
  <c r="M121" i="4" s="1"/>
  <c r="AE33" i="4"/>
  <c r="AE118" i="4" s="1"/>
  <c r="AE121" i="4" s="1"/>
  <c r="AD33" i="4"/>
  <c r="AD118" i="4" s="1"/>
  <c r="AD121" i="4" s="1"/>
  <c r="Y33" i="4"/>
  <c r="Y118" i="4" s="1"/>
  <c r="Y121" i="4" s="1"/>
  <c r="AJ33" i="4"/>
  <c r="AJ118" i="4" s="1"/>
  <c r="AJ121" i="4" s="1"/>
  <c r="N33" i="4"/>
  <c r="N118" i="4" s="1"/>
  <c r="N121" i="4" s="1"/>
  <c r="P33" i="4"/>
  <c r="P118" i="4" s="1"/>
  <c r="P121" i="4" s="1"/>
  <c r="T33" i="4"/>
  <c r="T118" i="4" s="1"/>
  <c r="T121" i="4" s="1"/>
  <c r="AK33" i="4"/>
  <c r="AK118" i="4" s="1"/>
  <c r="AK121" i="4" s="1"/>
  <c r="W33" i="4"/>
  <c r="W118" i="4" s="1"/>
  <c r="W121" i="4" s="1"/>
  <c r="AC33" i="4"/>
  <c r="AC118" i="4" s="1"/>
  <c r="AC121" i="4" s="1"/>
  <c r="AH33" i="4"/>
  <c r="AH118" i="4" s="1"/>
  <c r="AH121" i="4" s="1"/>
  <c r="K122" i="4" l="1"/>
  <c r="L117" i="4" l="1"/>
  <c r="L122" i="4" s="1"/>
  <c r="M117" i="4" s="1"/>
  <c r="M122" i="4" s="1"/>
  <c r="N117" i="4" s="1"/>
  <c r="N122" i="4" s="1"/>
  <c r="O117" i="4" s="1"/>
  <c r="O122" i="4" s="1"/>
  <c r="P117" i="4" s="1"/>
  <c r="P122" i="4" s="1"/>
  <c r="Q117" i="4" s="1"/>
  <c r="Q122" i="4" s="1"/>
  <c r="R117" i="4" s="1"/>
  <c r="R122" i="4" s="1"/>
  <c r="S117" i="4" s="1"/>
  <c r="S122" i="4" s="1"/>
  <c r="T117" i="4" s="1"/>
  <c r="T122" i="4" s="1"/>
  <c r="U117" i="4" s="1"/>
  <c r="U122" i="4" s="1"/>
  <c r="V117" i="4" s="1"/>
  <c r="V122" i="4" s="1"/>
  <c r="W117" i="4" s="1"/>
  <c r="W122" i="4" s="1"/>
  <c r="X117" i="4" s="1"/>
  <c r="X122" i="4" s="1"/>
  <c r="Y117" i="4" s="1"/>
  <c r="Y122" i="4" s="1"/>
  <c r="Z117" i="4" s="1"/>
  <c r="Z122" i="4" s="1"/>
  <c r="AA117" i="4" s="1"/>
  <c r="AA122" i="4" s="1"/>
  <c r="AB117" i="4" s="1"/>
  <c r="AB122" i="4" s="1"/>
  <c r="AC117" i="4" s="1"/>
  <c r="AC122" i="4" s="1"/>
  <c r="AD117" i="4" s="1"/>
  <c r="AD122" i="4" s="1"/>
  <c r="AE117" i="4" s="1"/>
  <c r="AE122" i="4" s="1"/>
  <c r="AF117" i="4" s="1"/>
  <c r="AF122" i="4" s="1"/>
  <c r="AG117" i="4" s="1"/>
  <c r="AG122" i="4" s="1"/>
  <c r="AH117" i="4" s="1"/>
  <c r="AH122" i="4" s="1"/>
  <c r="AI117" i="4" s="1"/>
  <c r="AI122" i="4" s="1"/>
  <c r="AJ117" i="4" s="1"/>
  <c r="AJ122" i="4" s="1"/>
  <c r="AK117" i="4" s="1"/>
  <c r="AK122" i="4" s="1"/>
  <c r="AL117" i="4" s="1"/>
  <c r="AL122" i="4" s="1"/>
  <c r="AM117" i="4" s="1"/>
  <c r="AM122" i="4" s="1"/>
  <c r="AN117" i="4" s="1"/>
  <c r="AN122" i="4" s="1"/>
  <c r="K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Win10 Pro x64</author>
  </authors>
  <commentList>
    <comment ref="E5" authorId="0" shapeId="0" xr:uid="{521C9BDA-E334-479B-A54D-002A67DF6C46}">
      <text>
        <r>
          <rPr>
            <sz val="9"/>
            <color indexed="81"/>
            <rFont val="Segoe UI"/>
            <family val="2"/>
          </rPr>
          <t>Bitte links die folgenden Zeilen aufklappen bzw. einklappen.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Win10 Pro x64</author>
  </authors>
  <commentList>
    <comment ref="E5" authorId="0" shapeId="0" xr:uid="{F044AA67-1B95-4A48-AD0A-74BDFD5D2A42}">
      <text>
        <r>
          <rPr>
            <sz val="9"/>
            <color indexed="81"/>
            <rFont val="Segoe UI"/>
            <family val="2"/>
          </rPr>
          <t>Bitte links die folgenden Zeilen aufklappen bzw. einklappen.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Win10 Pro x64</author>
  </authors>
  <commentList>
    <comment ref="E6" authorId="0" shapeId="0" xr:uid="{32710C91-910E-4E7D-80EC-07652D74A8EF}">
      <text>
        <r>
          <rPr>
            <sz val="9"/>
            <color indexed="81"/>
            <rFont val="Segoe UI"/>
            <family val="2"/>
          </rPr>
          <t xml:space="preserve">Bearbeitungshinweis:
Nicht jede*r Nutzer*in des Finanzplans benötigt alle Detail-Informationen. Um die Lesbarkeit an den Nutzer*innenkreis anzupassen, empfiehlt es sich vor allem für dieses Arbeitsblatt das "Aus- und Einklappen" aktiv zu nutzen.
</t>
        </r>
      </text>
    </comment>
    <comment ref="E35" authorId="0" shapeId="0" xr:uid="{95430928-96D8-4B77-8F3A-1A3A267774FD}">
      <text>
        <r>
          <rPr>
            <sz val="9"/>
            <color indexed="81"/>
            <rFont val="Segoe UI"/>
            <family val="2"/>
          </rPr>
          <t>Ausfüllhinweis 1:
In den folgenden Zeilen können sehr viele Ausgaben sehr detailliert eingegeben werden. Nicht für jedes Projekt ist das in jeder Phase zielführend. Deswegen gibt es die Möglichkeit jeweils in den gelben Freifeldern in der letzten bzw. vorletzten Zeile einfach pauschale Werte einzugeben und den Rest freizulassen.
Ausfüllhinweis 2:
Die folgenden Ausgaben müssten konsequenterweise mit einem "Minus" als Vorzeichen eingegeben werden. Darauf haben wir verzichtet und jeweils in der Summe das Ergebnis negativ dargestellt! Deswegen bitte die Ausgaben ohne "-" eingeben!</t>
        </r>
      </text>
    </comment>
  </commentList>
</comments>
</file>

<file path=xl/sharedStrings.xml><?xml version="1.0" encoding="utf-8"?>
<sst xmlns="http://schemas.openxmlformats.org/spreadsheetml/2006/main" count="1221" uniqueCount="472">
  <si>
    <t>Wert</t>
  </si>
  <si>
    <t>Erläuterung</t>
  </si>
  <si>
    <t>Jahr 1</t>
  </si>
  <si>
    <t>Jahr 2</t>
  </si>
  <si>
    <t>Jahr 3</t>
  </si>
  <si>
    <t>Jahr 4</t>
  </si>
  <si>
    <t>Rechtsformausgaben</t>
  </si>
  <si>
    <t>Gründungsausgaben (inkl. Notar, ..)</t>
  </si>
  <si>
    <t>IHK-Beitrag</t>
  </si>
  <si>
    <t>Summe</t>
  </si>
  <si>
    <t>Kommunikationsausgaben</t>
  </si>
  <si>
    <t>Cloud, E-Mail-Server, andere Server, Technik</t>
  </si>
  <si>
    <t>Gemeinschaftsausgaben</t>
  </si>
  <si>
    <t>Investitionen</t>
  </si>
  <si>
    <t>Finanzierungsausgaben</t>
  </si>
  <si>
    <t>Bestand liquide Mittel - Anfang des Jahres</t>
  </si>
  <si>
    <t>Bestand liquide Mittel - Ende des Jahres</t>
  </si>
  <si>
    <t>Jahr 5</t>
  </si>
  <si>
    <t>Jahr 6</t>
  </si>
  <si>
    <t>Jahr 7</t>
  </si>
  <si>
    <t>Jahr 8</t>
  </si>
  <si>
    <t>Jahr 9</t>
  </si>
  <si>
    <t>Jahr 10</t>
  </si>
  <si>
    <t>Jahr 11</t>
  </si>
  <si>
    <t>Jahr 12</t>
  </si>
  <si>
    <t>Jahr 13</t>
  </si>
  <si>
    <t>Jahr 14</t>
  </si>
  <si>
    <t>Jahr 15</t>
  </si>
  <si>
    <t>Jahr 16</t>
  </si>
  <si>
    <t>Jahr 17</t>
  </si>
  <si>
    <t>Jahr 18</t>
  </si>
  <si>
    <t>Jahr 19</t>
  </si>
  <si>
    <t>Jahr 20</t>
  </si>
  <si>
    <t>Jahr 21</t>
  </si>
  <si>
    <t>Jahr 22</t>
  </si>
  <si>
    <t>Jahr 23</t>
  </si>
  <si>
    <t>Jahr 24</t>
  </si>
  <si>
    <t>Jahr 25</t>
  </si>
  <si>
    <t>Jahr 26</t>
  </si>
  <si>
    <t>Jahr 27</t>
  </si>
  <si>
    <t>Jahr 28</t>
  </si>
  <si>
    <t>Jahr 29</t>
  </si>
  <si>
    <t>Jahr 30</t>
  </si>
  <si>
    <t>Jahr 31</t>
  </si>
  <si>
    <t>Jahr 32</t>
  </si>
  <si>
    <t>Jahr 33</t>
  </si>
  <si>
    <t>Jahr 34</t>
  </si>
  <si>
    <t>Jahr 35</t>
  </si>
  <si>
    <t>Gründungsprüfung (nur für Genossenschaften)</t>
  </si>
  <si>
    <t>Ja</t>
  </si>
  <si>
    <t>Nein</t>
  </si>
  <si>
    <t>Dropdown-Liste Ja/Nein</t>
  </si>
  <si>
    <t xml:space="preserve"> </t>
  </si>
  <si>
    <t>Dropdownlisten</t>
  </si>
  <si>
    <t>Inflationsdarstellung</t>
  </si>
  <si>
    <t>durch. Beratung Rechtsform</t>
  </si>
  <si>
    <t>durch. Fachliteratur &amp; Weiterbildungen</t>
  </si>
  <si>
    <t>durch. Büromaterialien, Bürotechnik, Porto</t>
  </si>
  <si>
    <t>durch. Homepage &amp; Werbung &amp; Flyer</t>
  </si>
  <si>
    <t>durch. Mediation/Moderation</t>
  </si>
  <si>
    <t>durch. Gemeinschaftsberatung</t>
  </si>
  <si>
    <t>durch. Feste/Feiern*</t>
  </si>
  <si>
    <t>Sonstige Beiträge &amp; Gebühren</t>
  </si>
  <si>
    <t>durch. Fördergelder bau- und objektabhängig</t>
  </si>
  <si>
    <t>durch. Preisgelder</t>
  </si>
  <si>
    <t>durch. Eintrittsgelder (nur bei Genossenschaften)</t>
  </si>
  <si>
    <t>Zinsen</t>
  </si>
  <si>
    <t>Finanzbuchhaltung, Jahresabschluss, Steuererklärung</t>
  </si>
  <si>
    <t>Räumlichkeiten</t>
  </si>
  <si>
    <t>Summe Räumlichkeiten</t>
  </si>
  <si>
    <t>Mieteinnahmen</t>
  </si>
  <si>
    <t>Summe Mieteinnahmen</t>
  </si>
  <si>
    <t>Instandhaltungsrücklage</t>
  </si>
  <si>
    <t>Summe Gemeinschaftsräume (nicht vermietet)</t>
  </si>
  <si>
    <t>BK, HK &amp; Energie Gemeinschaftsräume</t>
  </si>
  <si>
    <t>Grunderwerbssteuer</t>
  </si>
  <si>
    <t>Sonstige gebäudeunabhängige Ausgaben</t>
  </si>
  <si>
    <t xml:space="preserve">  davon Wert der Gebäude</t>
  </si>
  <si>
    <t xml:space="preserve">      davon Wert Gebäude 1</t>
  </si>
  <si>
    <t xml:space="preserve">      davon Wert Gebäude 2</t>
  </si>
  <si>
    <t>Dropdown-Liste Objekt 1</t>
  </si>
  <si>
    <t>Kauf</t>
  </si>
  <si>
    <t>vereinfachte Annahme: Start erst in Jahr 6</t>
  </si>
  <si>
    <t>Anschaffungskosten Grund &amp; Boden</t>
  </si>
  <si>
    <t>Summe Nebenkosten</t>
  </si>
  <si>
    <t>Nebenkosten</t>
  </si>
  <si>
    <t xml:space="preserve">  davon Wert Grund &amp; Boden</t>
  </si>
  <si>
    <t>Anschaffungskosten Gebäude</t>
  </si>
  <si>
    <t>Wird die Variante Kauf verwendet?</t>
  </si>
  <si>
    <t>Erbbauzins (wenn Erbbaurecht gewählt)</t>
  </si>
  <si>
    <t>Investitionen Gebäude 1</t>
  </si>
  <si>
    <t>Investitionen Gebäude 2</t>
  </si>
  <si>
    <t>Jahr</t>
  </si>
  <si>
    <t>Basisjahr ist Jahr 5</t>
  </si>
  <si>
    <t>Bestand Jahresanfang</t>
  </si>
  <si>
    <t>Aufnahme</t>
  </si>
  <si>
    <t>Bestand Jahresende</t>
  </si>
  <si>
    <t>Z</t>
  </si>
  <si>
    <t>Annuität</t>
  </si>
  <si>
    <t>Anfängliche Tilgung</t>
  </si>
  <si>
    <t>Sondertilgung bitte mit negativen Vorzeichen eingeben</t>
  </si>
  <si>
    <t>Netto-Zahlungsfluss</t>
  </si>
  <si>
    <t>Summe Rechtsform / Verwaltung / Gemeinschaft</t>
  </si>
  <si>
    <t>Summe Investitions- &amp; Finanzierungshaushalt</t>
  </si>
  <si>
    <t>Veränderung liquide Mittel</t>
  </si>
  <si>
    <t>Fördermittel A</t>
  </si>
  <si>
    <t>Vermietung als Wohnraum in m² Kategorie A</t>
  </si>
  <si>
    <t>Vermietung als Wohnraum in m² Kategorie B</t>
  </si>
  <si>
    <t>Vermietung als Wohnraum in m² Kategorie C</t>
  </si>
  <si>
    <t>Vermietung als Wohnraum in m² Kategorie D</t>
  </si>
  <si>
    <t>Vermietung als Gewerberaum/Sonstiger Raum in m² Kat. A</t>
  </si>
  <si>
    <t>Vermietung als Gewerberaum/Sonstiger Raum in m² Kat. D</t>
  </si>
  <si>
    <t>Gemeinschaftliche Räume (nicht vermietet)</t>
  </si>
  <si>
    <t>Mietanpassung in %</t>
  </si>
  <si>
    <t>Zwischensumme (b) Kaltmiete Wohnraum</t>
  </si>
  <si>
    <t>Zwischensumme (a) Kaltmiete Wohnraum</t>
  </si>
  <si>
    <t>Zwischensumme (a) Kaltmiete Gewerberaum/Sonst. Raum</t>
  </si>
  <si>
    <t>Zwischensumme (b) Kaltmiete Gewerberaum/Sonst. Raum</t>
  </si>
  <si>
    <t xml:space="preserve">Sonstige Räume (nicht vermietet) </t>
  </si>
  <si>
    <t>g1</t>
  </si>
  <si>
    <t>g2</t>
  </si>
  <si>
    <t>g3</t>
  </si>
  <si>
    <t>g4</t>
  </si>
  <si>
    <t>g5</t>
  </si>
  <si>
    <t>Einnahmen Kaltmiete Wohnraum</t>
  </si>
  <si>
    <t>g6</t>
  </si>
  <si>
    <t>g7</t>
  </si>
  <si>
    <t>Vermietung als Gewerberaum/Sonstiger Raum in m² Kat. B</t>
  </si>
  <si>
    <t>Vermietung als Gewerberaum/Sonstiger Raum in m² Kat. C</t>
  </si>
  <si>
    <t>g8</t>
  </si>
  <si>
    <t>g9</t>
  </si>
  <si>
    <t>g10</t>
  </si>
  <si>
    <t>Mietausfallwagnis</t>
  </si>
  <si>
    <t>g11</t>
  </si>
  <si>
    <t>f1</t>
  </si>
  <si>
    <t>Zinsanpassung in Jahr:</t>
  </si>
  <si>
    <t>Laufzeit in Jahren (Gesamtlaufzeit)</t>
  </si>
  <si>
    <t>Laufzeit Tilgung</t>
  </si>
  <si>
    <t>Darlehenshöhe</t>
  </si>
  <si>
    <t>Regeltilgung nach tilgungsfreier Zeit</t>
  </si>
  <si>
    <t>Zinsänderung in % | Zinsänderungsbetrag</t>
  </si>
  <si>
    <t>k10</t>
  </si>
  <si>
    <t>Zinszahlungen gesamt</t>
  </si>
  <si>
    <t>k11</t>
  </si>
  <si>
    <t>Gebühren / Darlehensnebenkosten / Anteile</t>
  </si>
  <si>
    <t>Bankdarlehen 2</t>
  </si>
  <si>
    <t>davon: tilgungsfreie Zeit am Anfang in Jahren</t>
  </si>
  <si>
    <t>Dropdown-Liste Jahr</t>
  </si>
  <si>
    <t>Bankdarlehen 1</t>
  </si>
  <si>
    <t>k9</t>
  </si>
  <si>
    <t>k8</t>
  </si>
  <si>
    <t>k7</t>
  </si>
  <si>
    <t>Fördermitteldarlehen 1 inkl. Tilgungszuschüsse</t>
  </si>
  <si>
    <t>Tilgungszuschuss bitte mit negativen Vorzeichen eingeben</t>
  </si>
  <si>
    <t>Fördermitteldarlehen 2 inkl. Tilgungszuschüsse</t>
  </si>
  <si>
    <t>Fördermitteldarlehen 1</t>
  </si>
  <si>
    <t>Fördermitteldarlehen 1 - Tilgungszuschuss</t>
  </si>
  <si>
    <t>Fördermitteldarlehen 2</t>
  </si>
  <si>
    <t>Fördermitteldarlehen 2 - Tilgungszuschuss</t>
  </si>
  <si>
    <t>Zinsen &amp; Finanzierungsausgaben Bankdarlehen 1</t>
  </si>
  <si>
    <t>Zinsen &amp; Finanzierungsausgaben Bankdarlehen 2</t>
  </si>
  <si>
    <t>Ausgaben für Fördermittel</t>
  </si>
  <si>
    <t>Summe Fördermittel | Auszahlung der Fördermittel pro Jahr</t>
  </si>
  <si>
    <t>Fördermittel B</t>
  </si>
  <si>
    <t>Fördermittel C</t>
  </si>
  <si>
    <t>Nachrangdarlehen Kategorie 1</t>
  </si>
  <si>
    <t>Nachrangdarlehen Kategorie 2</t>
  </si>
  <si>
    <t>Eigenkapital 1</t>
  </si>
  <si>
    <t>Rückzahlung (bitte mit negativen Vorzeichen)</t>
  </si>
  <si>
    <t>Anpassung Ausschüttung in Jahr:</t>
  </si>
  <si>
    <t>Anpassung in % | Anpassungsänderungsbetrag</t>
  </si>
  <si>
    <t>Ausschüttung gesamt</t>
  </si>
  <si>
    <t>k1</t>
  </si>
  <si>
    <t>k2</t>
  </si>
  <si>
    <t>Eigenkapital 2</t>
  </si>
  <si>
    <t>Eigenkapital 3</t>
  </si>
  <si>
    <t>Finanzierung (Aufnahme und Rückzahlung)</t>
  </si>
  <si>
    <t>Zinsen Nachrangdarlehen Kategorie 1</t>
  </si>
  <si>
    <t>Zinsen Nachrangdarlehen Kategorie 2</t>
  </si>
  <si>
    <t>Ausschüttung Eigenkapital 1</t>
  </si>
  <si>
    <t>Ausschüttung Eigenkapital 2</t>
  </si>
  <si>
    <t>Ausschüttung Eigenkapital 3</t>
  </si>
  <si>
    <t xml:space="preserve">Zinseinnahmen &amp; Ausschüttungen </t>
  </si>
  <si>
    <t>Miete pro m² pro Monat Wohnraum Kat. A | Summe Jahr</t>
  </si>
  <si>
    <t>Miete pro m² pro Monat Wohnraum Kat. B | Summe Jahr</t>
  </si>
  <si>
    <t>Miete pro m² pro Monat Wohnraum Kat. C | Summe Jahr</t>
  </si>
  <si>
    <t>Miete pro m² pro Monat Wohnraum Kat. D | Summe Jahr</t>
  </si>
  <si>
    <t>Miete pro m² pro Monat Gewerb. .. Kat. A | Summe Jahr</t>
  </si>
  <si>
    <t>Miete pro m² pro Monat Gewerb. .. Kat. B | Summe Jahr</t>
  </si>
  <si>
    <t>Miete pro m² pro Monat Gewerb. .. Kat. C | Summe Jahr</t>
  </si>
  <si>
    <t>Miete pro m² pro Monat Gewerb. .. Kat. D | Summe Jahr</t>
  </si>
  <si>
    <t>Mietausfallwagnis in % der jährl. Einnahmen | Summe Jahr</t>
  </si>
  <si>
    <t>Betriebskosten pro qm | Summe Jahr</t>
  </si>
  <si>
    <t>Kosten Warmwasser- und Heizkosten pro qm | Summe Jahr</t>
  </si>
  <si>
    <t>Gesamtsumme | Summe Jahr</t>
  </si>
  <si>
    <t>Autor</t>
  </si>
  <si>
    <t>Frank Döderlein</t>
  </si>
  <si>
    <t xml:space="preserve">Immobilien &amp; Projekte e.K. </t>
  </si>
  <si>
    <t>Inh. Frank Döderlein</t>
  </si>
  <si>
    <t>Reisstr. 40a</t>
  </si>
  <si>
    <t>Dresden</t>
  </si>
  <si>
    <t>Co-Autor</t>
  </si>
  <si>
    <t>Stiftung trias</t>
  </si>
  <si>
    <t>www.frankdoederlein.de</t>
  </si>
  <si>
    <t>Inflationsrate:</t>
  </si>
  <si>
    <t>f2</t>
  </si>
  <si>
    <t>Sebastian Henkel</t>
  </si>
  <si>
    <t>f3</t>
  </si>
  <si>
    <t>f4</t>
  </si>
  <si>
    <t>Kontoführung</t>
  </si>
  <si>
    <t>f5</t>
  </si>
  <si>
    <t>D&amp;O-Versicherungen</t>
  </si>
  <si>
    <t>f6</t>
  </si>
  <si>
    <t>f7</t>
  </si>
  <si>
    <t>f8</t>
  </si>
  <si>
    <t>f9</t>
  </si>
  <si>
    <t>f10</t>
  </si>
  <si>
    <t>Pachteinahmen</t>
  </si>
  <si>
    <t>f11</t>
  </si>
  <si>
    <t>f12</t>
  </si>
  <si>
    <t>f13</t>
  </si>
  <si>
    <t>f14</t>
  </si>
  <si>
    <t>Finanzplan für Wohnprojekte</t>
  </si>
  <si>
    <t>Wert der Gebäude</t>
  </si>
  <si>
    <t>Wert des Grund &amp; Boden</t>
  </si>
  <si>
    <t>Wert der Immobilie</t>
  </si>
  <si>
    <t>Wertmaßstab für Nebenkosten</t>
  </si>
  <si>
    <t>Variante A: Kauf</t>
  </si>
  <si>
    <t>Wert der Immobilie gesamt</t>
  </si>
  <si>
    <t>Investition Grund &amp; Boden</t>
  </si>
  <si>
    <t>Grunderwerbssteuer in %</t>
  </si>
  <si>
    <t>Gebäude 1</t>
  </si>
  <si>
    <t>Finanzplan Wohnprojekt …</t>
  </si>
  <si>
    <t>Gebäude 2</t>
  </si>
  <si>
    <t>durch. Personalausgaben für die Rechtsform</t>
  </si>
  <si>
    <t>durchschnittliche Notarausgaben &amp; Eintragungen</t>
  </si>
  <si>
    <t>Notarausgaben &amp; Eintragungen in %</t>
  </si>
  <si>
    <t>Makler*innenausgaben in %</t>
  </si>
  <si>
    <t>Notarausgaben &amp; Eintragungen</t>
  </si>
  <si>
    <t>Makler*innenausgaben</t>
  </si>
  <si>
    <t>Energieausgaben umgerechnet auf den qm | Summe Jahr</t>
  </si>
  <si>
    <t>Erläuterungen zu einzelnen Positionen</t>
  </si>
  <si>
    <t xml:space="preserve">Thema / Punkt </t>
  </si>
  <si>
    <t>Genderschreibweise</t>
  </si>
  <si>
    <t>Du/Sie/Ihr</t>
  </si>
  <si>
    <t>Zahlen nach dem Komma</t>
  </si>
  <si>
    <t>Vorsichtigkeit / Sicherheitsauf- bzw. abschläge</t>
  </si>
  <si>
    <t>Farbbedeutung</t>
  </si>
  <si>
    <t>Nr.</t>
  </si>
  <si>
    <t>Erklärung</t>
  </si>
  <si>
    <t>Beispiele</t>
  </si>
  <si>
    <t>Arbeitsblatt Finanzplan</t>
  </si>
  <si>
    <t>Die Eintragung eines Vorstandswechsel bei einer kleinen Genossenschaft kann inkl. Notar- und Eintragungskosten schnell über 1.000 € kosten.</t>
  </si>
  <si>
    <t>Manche Wohnprojektträger haben eine "D&amp;O-Versicherung" oder Vermögensschadenshaftpflichtversicherung zur Absicherung vor allem der Vorstände. Diese Ausgaben sollten hier erfasst werden, wenn geplant.</t>
  </si>
  <si>
    <t>Wenn für die Verwaltung, die Geschäftsführung oder ähnliche Sachverhalte, die nichts direkt mit der Liegenschaft zu tun haben (also nicht der/die Hausmeister*in, Grundstückspfleger*in, ...) Ausgaben für Personal anfallen, sind diese hier zu erfassen.</t>
  </si>
  <si>
    <t>Hier können weitere Ausgaben erfasst werden, die unabhängig von dem oder den Gebäude(n) anfallen. Ausgaben für das oder die Gebäude sind in den dafür vorgesehenen Tabellenblättern einzutragen.</t>
  </si>
  <si>
    <t>Hier müssen keine Eintragungen getätigt werden. Die Daten werden aus anderen Tabellenblättern übernommen.</t>
  </si>
  <si>
    <t>Hier kann eine weitere Ausgabenposition eingetragen werden, wenn vorhanden.</t>
  </si>
  <si>
    <t>Arbeitsblätter Gebäude 1, Gebäude 2</t>
  </si>
  <si>
    <t>Kategorie 1 könnte zum Beispiel Gewerberäume im Erdgeschoss sein, die aufgrund der Lage anders vermietet werden können als Räume für einen Verein im Obergeschoss (z.B. Kategorie 2).</t>
  </si>
  <si>
    <t xml:space="preserve">Wenn in einem Wohnprojekt jeden zweiten Abend von Oktober bis April in der Gemeinschaftssauna im Gemeinschaftsraum der 9kW-Saunaofen angeworfen wird, dann werden das andere Ausgaben sein, als wenn im Gemeinschaftsraum Vorderhaus aller zwei Wochen nur Plena stattfinden und dafür nur der Kaminofen angeheizt wird und ein paar Lampen angemacht werden. </t>
  </si>
  <si>
    <t>Da sich Nachrangdarlehensgeber*innen manchmal komplett unterscheiden, gibt es hier die Möglichkeit zwei verschiedene Kategorien zu führen.</t>
  </si>
  <si>
    <t>In der Zelle E6 muss ausgewählt werden, ob das Objekt vom Wohnprojektträger gekauft wird oder ob das Erbbaurecht verwendet wird.</t>
  </si>
  <si>
    <t>Auch die Mietausfallwagnis ist eine kalkulatorische Größe, die besagt, wieviel % der Mieteinnahmen dem Wohnprojektträger durchschnittlich durch Leerstand oder Nichtvermietung jährlich entgehen. Banken fordern in der Regel 2-3% auf Basis der Kaltmiete für die Vergabe von Darlehen.</t>
  </si>
  <si>
    <t>Michael Stellmacher</t>
  </si>
  <si>
    <t>Felder in der Farbe sind Dropdown-Listen. Hier kann bzw. muss ein vorgegebener Wert ausgewählt werden.</t>
  </si>
  <si>
    <t>Diese Ausgaben sind je nach Rechtsform sehr unterschiedlich. Ein Verein ist in der Regel günstiger als eine GmbH. Auch der Grad der Eigenleistung ist je nach Projekt unterschiedlich. In einem Verein kann die Finanzbuchhaltung ggf. einfacher übernommen werden, als in einer Genossenschaft.</t>
  </si>
  <si>
    <t>Bei den meisten Rechtsträgern fallen vor allem bei eintragungspflichtigen Änderungen im Laufe der Jahre immer wieder Ausgaben an.</t>
  </si>
  <si>
    <t>Sonstige gebäudeunabhängige Investitionen können hier erfasst werden. Investitionen sollen hier vereinfacht ausgedrückt, als Ausgaben verstanden werden, die dem Projekt mehrere Jahre dienen und in der Regel auch buchhalterisch abgeschrieben werden. Bitte mit Minusvorzeichen eingeben.</t>
  </si>
  <si>
    <t>Hier sind keine Eintragungen notwendig. Es wird sich alles automatisch gezogen.</t>
  </si>
  <si>
    <t>Wenn z.B. die Stiftung trias involviert ist und diese zunächst das Objekt am Markt kaufen muss, fallen zunächst Nebenkosten für diesen Kauf bei der Stiftung trias an, die dann im nächsten Schritt auch an den Wohnprojektträger weitergegeben werden müssen. Wenn ein*e Eigentümer*in (z.B. die Kirche) mittels Erbbaurecht sein/ihr Objekt an ein Wohnprojekt weitergeben möchte, fallen für das Projekt weniger Kosten an, weil das Objekt schon im Bestand ist (und nicht erst gekauft/gesichert werden muss).</t>
  </si>
  <si>
    <t>Jährlich zu zahlender Betrag für das Erbbaurecht, errechnet als "Zins" auf den Wert des Erbbaurechts. Ab Jahr 10 wird der Wert im fünfjährigen Abstand an die Inflation angepasst (analog dem Modell, wie es die Stiftung trias anwendet.)</t>
  </si>
  <si>
    <t xml:space="preserve">Achtung: Ein Erbbauzins 0% (gibt es unter anderem in strukturschwachen Regionen mit dem Ziel des Erhalts von Gebäuden) stellt die Nebenkosten aktuell nicht richtig dar. In einer zweiten Version des Finanzplans wird auf diesen Sonderfall eingegangen! </t>
  </si>
  <si>
    <t>Hier werden alle Räume erfasst, die sonst noch vermietet werden. Auch hier wieder nach Kategorien unterteilt.</t>
  </si>
  <si>
    <t>Bitte hier in "Stück" angeben, wenn Garagen, Stellflächen etc. vermietet bzw. verpachtet werden.</t>
  </si>
  <si>
    <t>Auch wenn der neu gegründete Wohnprojektträger vier Jahr alles vermietet, kann im fünften Jahr ein großer Konflikt das Wohnprojekt "durchschütteln" und auf einmal durch Auszüge und lähmende Neuvermietungsprozesse 10% weniger Mieteinnahmen zur Verfügung stehen. Da ist es ggf. gut, wenn die vier Jahre davor jedes Jahr 2% der Mieteinnahme auf ein extra Tagesgeld- oder Sparkonto gelegt wurden.</t>
  </si>
  <si>
    <t>k9/k6</t>
  </si>
  <si>
    <t>k6</t>
  </si>
  <si>
    <t>k3</t>
  </si>
  <si>
    <t>k4</t>
  </si>
  <si>
    <t>k5</t>
  </si>
  <si>
    <r>
      <t xml:space="preserve">Der Finanzplan ist für die </t>
    </r>
    <r>
      <rPr>
        <b/>
        <sz val="10"/>
        <color theme="1"/>
        <rFont val="Verdana"/>
        <family val="2"/>
      </rPr>
      <t>meisten gemeinschaftlichen Rechtsformen</t>
    </r>
    <r>
      <rPr>
        <sz val="10"/>
        <color theme="1"/>
        <rFont val="Verdana"/>
        <family val="2"/>
      </rPr>
      <t xml:space="preserve"> geeignet und kann sowohl für die </t>
    </r>
    <r>
      <rPr>
        <b/>
        <sz val="10"/>
        <color theme="1"/>
        <rFont val="Verdana"/>
        <family val="2"/>
      </rPr>
      <t>Gründungsphase</t>
    </r>
    <r>
      <rPr>
        <sz val="10"/>
        <color theme="1"/>
        <rFont val="Verdana"/>
        <family val="2"/>
      </rPr>
      <t xml:space="preserve"> auch als für die </t>
    </r>
    <r>
      <rPr>
        <b/>
        <sz val="10"/>
        <color theme="1"/>
        <rFont val="Verdana"/>
        <family val="2"/>
      </rPr>
      <t>späteren Phasen</t>
    </r>
    <r>
      <rPr>
        <sz val="10"/>
        <color theme="1"/>
        <rFont val="Verdana"/>
        <family val="2"/>
      </rPr>
      <t xml:space="preserve"> der Entwicklung eines Wohnprojekts genutzt werden. Ein Wohnprojekt in der Form einer Wohnungseigentümergemeinschaft (WEG) kann mit diesem Plan nicht abgebildet werden.</t>
    </r>
  </si>
  <si>
    <t>durch. Pflichtprüfung Verband (nur für Geno.)</t>
  </si>
  <si>
    <t>Mitgliedsbeiträge Verband (nur für Geno.)</t>
  </si>
  <si>
    <t>durch. Beiträge durch Mitglieder (nur bei Geno.)</t>
  </si>
  <si>
    <t>Zinsen &amp; Finanzierungsausg. Fördermitteldarlehen 1</t>
  </si>
  <si>
    <t>Zinsen &amp; Finanzierungsausg. Fördermitteldarlehen 2</t>
  </si>
  <si>
    <t>Betriebs- und Heizkosten Gemeinschaftsräume (nicht verm.)</t>
  </si>
  <si>
    <t>Ausschüttungen auf Eigenkapital 3 in %</t>
  </si>
  <si>
    <t>Regeltilgung | Annahme durch. Tilgung ab Jahr 6</t>
  </si>
  <si>
    <r>
      <t>Der Finanzplan stellt im engeren Sinne einen "</t>
    </r>
    <r>
      <rPr>
        <b/>
        <sz val="10"/>
        <color theme="1"/>
        <rFont val="Verdana"/>
        <family val="2"/>
      </rPr>
      <t>Liquiditätsplan</t>
    </r>
    <r>
      <rPr>
        <sz val="10"/>
        <color theme="1"/>
        <rFont val="Verdana"/>
        <family val="2"/>
      </rPr>
      <t>" dar. Geplante Einnahmen werden geplanten Ausgaben gegenübergestellt und vereinfacht gesagt geschaut, ob am Ende eines jeden Jahres im besten Fall der Bestand an liquiden Mitteln (in der Regel der Kontostand und der Kassenbestand) positiv bleibt. Auf eine steuerliche bzw. buchhalterische Betrachtung ("Plan-Gewinn- und Verlustrechnung", "Plan-Bilanz" inkl. Entwicklung des Eigenkapitals und steuerliche Auswirkungen) haben wir in der Version des Finanzplan noch verzichtet.</t>
    </r>
  </si>
  <si>
    <t>In welchem Jahr wird das Fördermitteldarlehen aufgenommen</t>
  </si>
  <si>
    <t>In welchem Jahr wird das Bankdarlehen aufgenommen</t>
  </si>
  <si>
    <t>Anschaffungs- und Herstellungkosten (AHK) Immobilie</t>
  </si>
  <si>
    <t>Die Instandhaltungsrücklage ist eine Planungsgröße, die angibt mit welchen Reparatur- und Instandhaltungsausgaben im Durchschnitt pro Jahr zu rechnen sind, damit die konkrete Immobilie ihren Wert erhält. Banken fordern dies und Wohnprojekte sollten sich dieses Geld jedes Jahr zurücklegen - auch wenn mal keine oder wenigere Reparaturen notwendig waren. In diesem Plan werden alle Räumlichkeiten (nicht nur der Wohnraum) herangezogen und es sollte ein Durchschnittswert für das Gebäude ermittelt werden. Sinnvollerweise ist der/die gemeinschaftserfahrene Architekt*in für so einen Wert heranzuziehen. Unsere Erfahrungen haben gezeigt, dass mit mind. 11 €/qm gerechnet werden sollte.</t>
  </si>
  <si>
    <t>a1</t>
  </si>
  <si>
    <t>a2</t>
  </si>
  <si>
    <t>a3</t>
  </si>
  <si>
    <t>a4</t>
  </si>
  <si>
    <t>a5</t>
  </si>
  <si>
    <t>a6</t>
  </si>
  <si>
    <t>a7</t>
  </si>
  <si>
    <t>a8</t>
  </si>
  <si>
    <t>a9</t>
  </si>
  <si>
    <t>a10</t>
  </si>
  <si>
    <t>a11</t>
  </si>
  <si>
    <t>Arbeitsblatt AHK | Anschaffungs- und Herstellungskosten Immobilie</t>
  </si>
  <si>
    <t>Zinsen/Ausschüttungen auf Eigenkapital 1 in %</t>
  </si>
  <si>
    <t>Anpassung Zinsen/Ausschüttung in Jahr:</t>
  </si>
  <si>
    <t>Zinsen/Ausschüttungen auf Eigenkapital 2 in %</t>
  </si>
  <si>
    <t>Fördermittel sind in der Regel "geschenktes" Geld. Dennoch fallen oft in dem Zusammenhang Ausgaben dafür an. Diese sind hier verteilt über die ersten fünf Jahre zu erfassen.</t>
  </si>
  <si>
    <t>Die Inflationsrate in Deutschland variiert bekanntlich (stark) von Jahr zu Jahr. Stand Nov. 2024 wären für die letzten 10 Jahre durchschnittlich ca. 2,2 % zu verzeichnen.</t>
  </si>
  <si>
    <t>Anschaffungskosten Gebäude 1 (siehe oben)</t>
  </si>
  <si>
    <t>Nebenkostensätze</t>
  </si>
  <si>
    <t>Anschaffungskosten Gebäude 2 (siehe oben)</t>
  </si>
  <si>
    <t>Felder die gräulich-hellgrün hinterlegt sind, können und sollen mit Daten und Annahmen von Eurem Projekt gefüllt werden.</t>
  </si>
  <si>
    <t>Arbeitsblatt Kapital &amp; Finanzierung</t>
  </si>
  <si>
    <t>Ist Objekt bereits im Bestand der Erbbaurechtsgeber*in?</t>
  </si>
  <si>
    <t>Wird das Objekt gekauft oder (teilweise) mittels Erbbaurecht übernommen?</t>
  </si>
  <si>
    <t>Anschaffungs- und Herstellungskosten. Gebäude 1 (inkl. Außenanlagen)</t>
  </si>
  <si>
    <t>Anschaffungs- und Herstellungskosten. Gebäude 2 (inkl. Außenanlagen)</t>
  </si>
  <si>
    <t>Basis für die Erbbauzinsberechnung</t>
  </si>
  <si>
    <t>Droste-Hülshoff-Str. 43</t>
  </si>
  <si>
    <t>45525 Hattingen (Ruhr)</t>
  </si>
  <si>
    <t>www.stiftung-trias.de</t>
  </si>
  <si>
    <t>Frank Döderlein ist gelernter Banker, Diplomkaufmann (FH), zertifizierter Mediator für selbstverwaltete Gruppen und begleitet mit seiner Firma vor allem Wohnprojekte und Freie Schulen (unter anderem bei allen finanziellen Fragen). Er hat 2013 ein größeres genossen-schaftliches Wohnprojekt in der Nähe von Dresden mitgegründet, in dem er heute weiterhin lebt.</t>
  </si>
  <si>
    <r>
      <t>Wir empfehlen das</t>
    </r>
    <r>
      <rPr>
        <b/>
        <sz val="10"/>
        <color theme="1"/>
        <rFont val="Verdana"/>
        <family val="2"/>
      </rPr>
      <t xml:space="preserve"> Tabellenblatt "Erläuterungen"</t>
    </r>
    <r>
      <rPr>
        <sz val="10"/>
        <color theme="1"/>
        <rFont val="Verdana"/>
        <family val="2"/>
      </rPr>
      <t xml:space="preserve"> auszudrucken oder auf einen zweiten Bildschirm darzustellen, da wir dort zu vielen Positionen Ausfüllhinweise geben.</t>
    </r>
  </si>
  <si>
    <r>
      <t xml:space="preserve">Wenn Ihr </t>
    </r>
    <r>
      <rPr>
        <b/>
        <sz val="10"/>
        <color theme="1"/>
        <rFont val="Verdana"/>
        <family val="2"/>
      </rPr>
      <t>Fragen, Hinweise</t>
    </r>
    <r>
      <rPr>
        <sz val="10"/>
        <color theme="1"/>
        <rFont val="Verdana"/>
        <family val="2"/>
      </rPr>
      <t xml:space="preserve"> oder </t>
    </r>
    <r>
      <rPr>
        <b/>
        <sz val="10"/>
        <color theme="1"/>
        <rFont val="Verdana"/>
        <family val="2"/>
      </rPr>
      <t>Verbesserungsvorschläge</t>
    </r>
    <r>
      <rPr>
        <sz val="10"/>
        <color theme="1"/>
        <rFont val="Verdana"/>
        <family val="2"/>
      </rPr>
      <t xml:space="preserve"> habt, dann sendet gern eine E-Mail an Frank (Döderlein) oder Sebastian (Henkel) von der Stiftung trias. Sollte Ihr </t>
    </r>
    <r>
      <rPr>
        <b/>
        <sz val="10"/>
        <color theme="1"/>
        <rFont val="Verdana"/>
        <family val="2"/>
      </rPr>
      <t>Beratungsbedarf</t>
    </r>
    <r>
      <rPr>
        <sz val="10"/>
        <color theme="1"/>
        <rFont val="Verdana"/>
        <family val="2"/>
      </rPr>
      <t xml:space="preserve"> haben, nehmt gern Kontakt zu den Autoren bzw. den Berater*innen auf dem Wohnprojektportal auf. </t>
    </r>
  </si>
  <si>
    <t>Sebastian Henkel ist ebenfalls gelernter Bankkaufmann, sowie B.Sc. Finance und ist im Team der Stiftung trias vorwiegend im Bereich Projektentwicklung /-begleitung beschäftigt. Eigene Erfahrung macht Sebastian bei der Gründung des Wohnprojekts "Bunter Block eG" in Bochum.</t>
  </si>
  <si>
    <t>Variante B: Erbbaurecht</t>
  </si>
  <si>
    <t>Wird die Variante Erbbaurecht verwendet?</t>
  </si>
  <si>
    <t>Erbbaurecht</t>
  </si>
  <si>
    <t>Auch der Wert der Gebäude sollte bei grundschiedlich unterschiedlich zu sanierenden oder neuzubauenden Gebäuden aufgeteilt werden. Die Baukosten werden im weiteren Verlauf auch separat betrachtet (siehe weiter unten in der Tabelle AHK).</t>
  </si>
  <si>
    <t>anteilig dem Grund &amp; Boden zuzuschlagen</t>
  </si>
  <si>
    <t>anteilig den Gebäuden zuzuschlagen</t>
  </si>
  <si>
    <t>(1) Berechnung der Nebenkosten, wenn Erbbaurechts-geber*in Objekt erst am Markt erwerben muss.</t>
  </si>
  <si>
    <t>(2) (Neuer) Wert der Immobilie (bei notwendigen Erwerb durch Erbbaurechtsgeber*in)</t>
  </si>
  <si>
    <t>(3) Nebenkosten für Erwerb Gebäude für Wohn-projektträger von der Erbbaurechtsgeber*in</t>
  </si>
  <si>
    <t>(4) Gesamtkosten für Wohnprojektträger für den Erwerb der Gebäude von der Erbbaurechtsgeber*in</t>
  </si>
  <si>
    <t>Wert der Gebäude und Nebenkosten</t>
  </si>
  <si>
    <t>davon Summe Wert Gebäude und Nebenkosten Gebäude 1</t>
  </si>
  <si>
    <t>davon Summe Wert Gebäude und Nebenkosten Gebäude 2</t>
  </si>
  <si>
    <t>anteilige Anrechnung auf Grund &amp; Boden im Schritt 2</t>
  </si>
  <si>
    <t>anteilige Anrechnung auf Gebäude im Schritt 2</t>
  </si>
  <si>
    <t>(5) Nebenkosten für Erbbaurechtsbestellung</t>
  </si>
  <si>
    <t>(6) Erbbauzinsberechnung</t>
  </si>
  <si>
    <t>Erbbauzins</t>
  </si>
  <si>
    <t>Es fallen zusätzliche Nebenkosten dadurch an, dass in Folge des Erbbaurechts das/die Gebäude mit einem notariellen Kaufvertrag an den Wohnprojektträger verkauft wird/werden.</t>
  </si>
  <si>
    <t>Hier muss frei eingegeben werden, welche Herstellungs- und Anschaffungskosten rund um das Gebäude anfallen werden. Diese werden Jahrweise eingegeben und kommen in der Regel von dem/der Architekt*in nach DIN 276. Eigenleistungen sind hier wertmindern zu berücksichtigen. In dem Plan ist angenommen, dass nach fünf Jahren die ersten Baumaßnahmen abgeschlossen sind. Sollten später weitere Baumaßnahmen geplant werden, benötigt es - vor allem im Kontext der dann benötigten Finanzierungen - einen erweiterten Finanzplan.</t>
  </si>
  <si>
    <t>Für die Gründung des Wohnprojektträges fallen vor allem im Jahr 1 ggf. noch im Jahr 2 Ausgaben an. Hier können ggf. auch anfallenden und geplante Berater*innenausgaben erfasst werden. Alternativ können diese auch einige Zeilen später erfasst werden (unter "durch. Beratung Rechtsform").</t>
  </si>
  <si>
    <t>Bis zum Jahr 3 ist eine Wohneinheit im Haus noch unsaniert und unterscheidet sich von den anderen drei Wohneinheiten, die fertig saniert sind. Dann wäre die eine Wohneinheit Kategorie A und die anderen Kategorie B. Sobald die Wohneinheit fertigsaniert ist, geht diese aus Kategorie A raus und geht in B rein. Sollte die Kaltmiete dann nicht gleich wie in Kategorie B sein (weil aufwendiger saniert), sollte die Wohneinheit dann in eine neue Kategorie C rein. Bei unterjähriger Fertigstellung, kann mit Nachkommawerten gearbeitet werden (Fertigstellung und Bezug im Juli ist z.B. "0,5").</t>
  </si>
  <si>
    <r>
      <rPr>
        <u/>
        <sz val="11"/>
        <color theme="1"/>
        <rFont val="Verdana"/>
        <family val="2"/>
      </rPr>
      <t>Unvermietete</t>
    </r>
    <r>
      <rPr>
        <sz val="11"/>
        <color theme="1"/>
        <rFont val="Verdana"/>
        <family val="2"/>
      </rPr>
      <t xml:space="preserve"> Gemeinschaftsräume werden hier aufgeführt. </t>
    </r>
    <r>
      <rPr>
        <i/>
        <sz val="11"/>
        <color theme="1"/>
        <rFont val="Verdana"/>
        <family val="2"/>
      </rPr>
      <t>(Es gibt auch die Möglichkeit Gemeinschaftsräume anteilig als Wohnraum zu vermieten. Dann sind diese bei den Wohnraumkategorien mit aufzuführen.)</t>
    </r>
    <r>
      <rPr>
        <sz val="11"/>
        <color theme="1"/>
        <rFont val="Verdana"/>
        <family val="2"/>
      </rPr>
      <t xml:space="preserve"> Unvermietete Gemeinschaftsräume spielen finanziell eine wichtige Rolle, da die Betriebs- und Heizkosten vom Wohnprojektträger über die Kaltmiete der vermieteten Räume </t>
    </r>
    <r>
      <rPr>
        <u/>
        <sz val="11"/>
        <color theme="1"/>
        <rFont val="Verdana"/>
        <family val="2"/>
      </rPr>
      <t>quer zu finanzieren</t>
    </r>
    <r>
      <rPr>
        <sz val="11"/>
        <color theme="1"/>
        <rFont val="Verdana"/>
        <family val="2"/>
      </rPr>
      <t xml:space="preserve"> sind und nicht wie beim vermieteten Wohnraum direkt über die Betriebs- und Heizkostenabrechnung abgerechnet werden.</t>
    </r>
  </si>
  <si>
    <t xml:space="preserve">Sonstige Räume, die nicht vermietet sind und bei denen keine Betriebs- und Heizkosten anfallen, haben erst einmal keine Relevanz. Weiter unten spielen diese aber ggf. bei der Instandhaltungsrücklage eine Rolle. Denn auch diese Räume müssen instandgehalten werden. </t>
  </si>
  <si>
    <t>Angenommen, es gibt am Haus ein Vorhaus, das für die Fahrräder genutzt wird. Es fallen keine laufenden Kosten an. Aber es ist wahrscheinlich, dass in dieses Vorhaus aller zehn Jahre wahrscheinlich 1.000 € investiert werden müssen, damit der gleiche Zustand erhalten werden kann (Dach, Putz ...). Das wären 100 € pro Jahr. Wenn der Raum 20 m² groß ist, sind das 5 € pro Jahr pro m², die mit zu kalkulieren und zu beachten sind.</t>
  </si>
  <si>
    <t>Stellplätze / Garagen / Weitere</t>
  </si>
  <si>
    <t>Bitte hier den Tilgungszuschuss in Euro eingeben und ggf. auf mehrere Jahre verteilen, wenn notwendig. Der Tilgungszuschuss wird hier wie eine "geschenkte" Sondertilgung behandelt.</t>
  </si>
  <si>
    <t>Für das Erbbaurecht fallen Nebenkosten für den Wohnprojektträger an. Für ein 99-jähriges Erbbaurecht errechnet sich der Wertmaßstab für die Nebenkosten aus dem 18,6-fachen des Werts des Erbbauzinses (siehe ein paar Zeilen darunter). Dieser Wert von 18,6 kann geändert werden, bei entsprechend anderen Laufzeiten des Erbbaurechts.</t>
  </si>
  <si>
    <t>Betriebs- und Heizkosten von Gemeinschaftsräumen, die nicht über die Kaltmiete umgelegt werden, muss der Wohnprojektträger aus seinen Überschüssen zahlen. Hier müssen an die Region, das Objekt und die Nutzungsart angepasste Werte eingetragen werden, die annähernd die Kosten widerspiegeln, die für so einen Gemeinschaftsraum entstehen werden. Das mag kompliziert sein und fordert einen gewissen pragmatischen Ansatz.</t>
  </si>
  <si>
    <t>z.B. Kategorie 1: NRD von einer Stiftung i.H.v. 200.000 € Zins 3,00% Tilgung 5%   Kategorie 2: NRD von Unterstützer*innen ohne vereinbarte Tilgung (aber mit Regeltilgung) mit einem durchschnittlichen Zinssatz von 1,07%.</t>
  </si>
  <si>
    <t>Das häufigste Beispiel sind Vorfinanzierungausgaben, die dafür entstehen, dass die Fördermittel erst nach dem Abschluss einer Maßnahme ausgezahlt werden. Ein Beispiel: Zugesagt werden Leader-Fördermittel i.H.v 100 T€ - aber erst nach Abnahme des Bauvorhabens. In der Regel werden dann die 100 T€ mit dem Bankdarlehen vorfinanziert. Das heißt, dass die Bank das Darlehen um 100 T€ erhöht, dafür auch die Grundschuld erhöht und dann mit der Förderung eine Sondertilgung zulässt sobald die Fördermittel fließen. Ohne die Ausgaben für die erhöhte Grundschuldbestellung wäre das Projekt allein bei einem Zinssatz für das Bankdarlehen von 4% bei Mehrausgaben von 4.000 € pro Jahr für die Vorfinanzierung.</t>
  </si>
  <si>
    <t xml:space="preserve">Nach Auslauf der Zinsbindungsfrist werden die Zinsen in der Regel an das Marktniveau angepasst. Hier besteht die Möglichkeit, eine jetzt angenommene Anhebung oder Absenkung des Zinssatzes in x Jahren einzutragen, um absehen zu können, welche Auswirkungen die Zinsänderungen auf das Projekt haben werden.  </t>
  </si>
  <si>
    <t>Hier bitte die durchschnittliche Inflationsrate eingeben, die für die nächsten Jahre durchschnittlich angenommen wird. Aufgrund der ansonsten komplexen Formeln, wurde in dem Plan pragmatisch angenommen, dass die Inflation erst ab Jahr 6 einsetzt.</t>
  </si>
  <si>
    <t>Gründer*innen von Projektinitiativen unterschätzen teilweise in der Gründungsphase die zwischenmenschlichen Herausforderungen, die später in der Realisierungsphase auf sie zukommen, wenn man sich nicht nur wöchentlich oder digital trifft, sondern z.B. gemeinsam mit Kindern zu zehnt eine Küche teilt. Ein Tagessatz mit erfahrenen externen Moderator*innen kann dann schnell 500 € betragen. Die Empfehlung ist an den Positionen nicht zu sparsam zu planen.</t>
  </si>
  <si>
    <t>Der Beratungsaufwand für die Rechtsform an sich sollte erfahrungsgemäß in den ersten Jahren etwas höher sein. In den Folgejahren ist dieser in der Regel durch die Lernkurve gering. Ausgaben für Gemeinschaftsberatung kommen weiter unten.</t>
  </si>
  <si>
    <t>Falls Projekte zur Gewerbesteuer veranlagt sind, sind sie nach IHK-Gesetz ggf. auch beitragspflichtig.</t>
  </si>
  <si>
    <t xml:space="preserve">Z.B. ein "Einachser" mit Balkennmäher, Schneefräse und Kehraufsatz für das Außengelände eines ländlichen Wohnprojekts für 3.500 € sollte hier erfasst werden </t>
  </si>
  <si>
    <t>Hier ist der Bestand an liquiden Mitteln im Jahr 1 einzutragen. Damit ist die Summe der Kassen- und Kontostände gemeint. Bei neugegründeten Projekten wird der Bestand 0 € sein.</t>
  </si>
  <si>
    <t>Version 1.0 - Stand 12/2024</t>
  </si>
  <si>
    <t>Dienstleistungskombinat</t>
  </si>
  <si>
    <t>Lützner Str. 39</t>
  </si>
  <si>
    <t>04177 Leipzig</t>
  </si>
  <si>
    <t>www.dienstleistungskombinat.de</t>
  </si>
  <si>
    <t>© Henriette Braun</t>
  </si>
  <si>
    <t>© Thomas Puschmann</t>
  </si>
  <si>
    <t>© Stiftung trias</t>
  </si>
  <si>
    <t>Michael Stellmacher ist Mitgründer und Projektentwickler in der SoWo Leipzig eG und Geschäftsführer der „Dezentrale – Netz für gemeinschaftliches Wohnen in Sachsen“. Er berät und begleitet Wohnprojekte in allen Phasen, mit besonderem Schwerpunkt auf Dachgenossenschaften.</t>
  </si>
  <si>
    <t>Wohnräume</t>
  </si>
  <si>
    <t>m²</t>
  </si>
  <si>
    <t>Jahr des Bezugs</t>
  </si>
  <si>
    <t>Sonstige Eckdaten</t>
  </si>
  <si>
    <t>Kategorie A</t>
  </si>
  <si>
    <t>€/m²/Jahr</t>
  </si>
  <si>
    <t>Kategorie B</t>
  </si>
  <si>
    <t>Prozent</t>
  </si>
  <si>
    <t>Kategorie C</t>
  </si>
  <si>
    <t>Betriebskosten</t>
  </si>
  <si>
    <t>€/m²/Monat</t>
  </si>
  <si>
    <t>Kategorie D</t>
  </si>
  <si>
    <t>Heizkosten/Warmwasser</t>
  </si>
  <si>
    <t>Räume nicht vermietet</t>
  </si>
  <si>
    <t>Miete/Monat</t>
  </si>
  <si>
    <t>Anzahl</t>
  </si>
  <si>
    <r>
      <t xml:space="preserve">Kategorie A </t>
    </r>
    <r>
      <rPr>
        <i/>
        <sz val="10"/>
        <color rgb="FF000000"/>
        <rFont val="Verdana"/>
        <family val="2"/>
      </rPr>
      <t>z.B. Wohnraum unsaniert</t>
    </r>
  </si>
  <si>
    <r>
      <t xml:space="preserve">Kategorie B </t>
    </r>
    <r>
      <rPr>
        <i/>
        <sz val="10"/>
        <color rgb="FF000000"/>
        <rFont val="Verdana"/>
        <family val="2"/>
      </rPr>
      <t>z.B. soziale Wohnraumförderung</t>
    </r>
  </si>
  <si>
    <t>Gewerberäume/Sonstige Räume vermietet</t>
  </si>
  <si>
    <t>Jahr der 1. Vermietung</t>
  </si>
  <si>
    <t>Betriebs- und Heizkosten Gemeinschaftsräume (nicht vermietet)</t>
  </si>
  <si>
    <t>Energiekosten</t>
  </si>
  <si>
    <r>
      <t xml:space="preserve">Kategorie A </t>
    </r>
    <r>
      <rPr>
        <i/>
        <sz val="10"/>
        <color rgb="FF000000"/>
        <rFont val="Verdana"/>
        <family val="2"/>
      </rPr>
      <t>z.B. Werkstatt</t>
    </r>
  </si>
  <si>
    <r>
      <t xml:space="preserve">Kategorie B </t>
    </r>
    <r>
      <rPr>
        <i/>
        <sz val="10"/>
        <color rgb="FF000000"/>
        <rFont val="Verdana"/>
        <family val="2"/>
      </rPr>
      <t>z.B. Laden</t>
    </r>
  </si>
  <si>
    <t>Automatische Anpassung der Mieteinnahmen Gebäude 1</t>
  </si>
  <si>
    <t>Außerordentliche Mietanpassung im Jahr:</t>
  </si>
  <si>
    <t>Weitere außerordentliche Mietanpassung im Jahr:</t>
  </si>
  <si>
    <t>Dropdown-Liste Jahr 2</t>
  </si>
  <si>
    <t>Jährliche Mietanpassung ab Jahr 6</t>
  </si>
  <si>
    <t>Zwischensumme (a) Einnahmen Stellplätze / Garagen Weitere</t>
  </si>
  <si>
    <t>Zwischensumme (b) Einnahmen Stellplätze / Garagen Weitere</t>
  </si>
  <si>
    <t>Miete pro Monat Stellplatz/Garagen/.. Kat. A | Summe Jahr</t>
  </si>
  <si>
    <t>Miete pro Monat Stellplatz/Garagen/.. Kat. B | Summe Jahr</t>
  </si>
  <si>
    <t>Vermietung als Stellplätze/Garagen/Weitere in Stück Kat. A</t>
  </si>
  <si>
    <t>Vermietung als Stellplätze/Garagen/Weitere in Stück Kat. B</t>
  </si>
  <si>
    <t>Summe Gesamteinnahmen Gebäude 1</t>
  </si>
  <si>
    <t>Sonstige Räume (nicht vermietet)</t>
  </si>
  <si>
    <t>Instandhaltungsrück. in Euro/m²/Jahr | Summe Jahr</t>
  </si>
  <si>
    <t xml:space="preserve">Die Notariatskosten sind geschätzt. Sie beinhalten die typischen Kosten für die Beurkundung eines Kaufs/Erbbaurechts, aber nicht die Kosten für die Eintragung einer Grundschuld für einen Bankkredit. Die Notariatskosten richten sich nach dem GNotKG und lassen sich vorab im Notariat erfragen. Bitte hier nicht die Kosten für die Eintragungen für mögliche Grundschulden für Banken eintragen! Diese sind im Arbeitsblatt Kapital &amp; Finanzierung bei den jeweiligen Bankdarlehen mit zu erfassen. </t>
  </si>
  <si>
    <t xml:space="preserve">Anmerkung: Geplante einmalige Mietanpassungen können weiter unten eingegeben werden! </t>
  </si>
  <si>
    <t>Anmerkung: Wenn eine schrittweise Vermietung geplant ist oder sehr konkrete Zahlen ermittelt werden können, können die Werte für die Jahre 1-5 auch direkt unten in die entsprechenden Zellen eingetragen werden (und damit die Formeln überschrieben werden)!</t>
  </si>
  <si>
    <t>Einnahmen Stellplätze / Garagen  / Weitere</t>
  </si>
  <si>
    <t>Einnahmen Kaltmiete Gewerberaum / Sonstiger Raum</t>
  </si>
  <si>
    <t>Kaltmiete / m² / Monat</t>
  </si>
  <si>
    <t>Hinweis</t>
  </si>
  <si>
    <t>Ergebnis Gebäude 1</t>
  </si>
  <si>
    <t>Ergebnis Gebäude 2</t>
  </si>
  <si>
    <t>Laufende Sonstige Einnahmen</t>
  </si>
  <si>
    <t>Laufende Einnahmen abzgl. Ausgaben Gebäude 2</t>
  </si>
  <si>
    <t>Laufende Einnahmen abzgl. Ausgaben Gebäude 1</t>
  </si>
  <si>
    <t>Summe laufendes Ergebnis Gebäude &amp; Sonst. Einnahmen</t>
  </si>
  <si>
    <t>Hinweise</t>
  </si>
  <si>
    <t>Finanzierungsausgaben Fördermittel A</t>
  </si>
  <si>
    <t>Finanzierungsausgaben Fördermittel B</t>
  </si>
  <si>
    <t>Finanzierungsausgaben Fördermittel C</t>
  </si>
  <si>
    <t>Kapital &amp; Finanzierung</t>
  </si>
  <si>
    <t>Eckdaten zur Immobilie &amp; Nebenkosten</t>
  </si>
  <si>
    <t>Wenn der benötigte Wert für Grund &amp; Boden nicht vorhanden ist, sollte der Wert ermittelt oder erst einmal pragmatisch geschätzt werden. In einigen Bundesländern sind Bodenrichtwerte online zugänglich.</t>
  </si>
  <si>
    <t>Anmerkung: Den jeweiligen Wert in dem Jahr eintragen, in dem der Kaufbetrag bezahlt werden muss bzw. wenn die Zahlungen im Rahmen des Erbbaurecht fällig sind.</t>
  </si>
  <si>
    <t>Eckdaten Gebäude 1 bitte hier eintragen</t>
  </si>
  <si>
    <r>
      <t xml:space="preserve">Anmerkung: Je nachdem welche Variante gewählt, geht es im nächsten Schritt mit Variante oder Variante B weiter. Die </t>
    </r>
    <r>
      <rPr>
        <b/>
        <sz val="8"/>
        <color theme="0"/>
        <rFont val="Verdana"/>
        <family val="2"/>
      </rPr>
      <t>Baukosten</t>
    </r>
    <r>
      <rPr>
        <sz val="8"/>
        <color theme="0"/>
        <rFont val="Verdana"/>
        <family val="2"/>
      </rPr>
      <t xml:space="preserve"> für Gebäude 1 und 2 werden weiter unten erfasst!</t>
    </r>
  </si>
  <si>
    <t>Anmerkung: Die Nebenkosten werden in der Folge mit Formeln berechnet, die sich auf diese Prozentsätze beziehen. Es ist aber auch möglich die Formeln unten zu überschreiben (wenn zum Beispiel Kosten in verschiedenen Jahren anfallen und dies zwingend dargestellt werden muss).</t>
  </si>
  <si>
    <t>Eingabe der Baukosten</t>
  </si>
  <si>
    <t>Adminseite</t>
  </si>
  <si>
    <t>Automatische Anpassung der Mieteinnahmen Gebäude 2</t>
  </si>
  <si>
    <t>Automatische Anpassung der Sonstigen Einnahmen</t>
  </si>
  <si>
    <t>Sonstige Investitionen (mit negativem Vorzeichen!)</t>
  </si>
  <si>
    <t>Die Formeln für Anzahl bzw. Größen der Räumlichkeiten können bis zum Jahr fünf manuell überschrieben werden. Ab Jahr sechs wird vereinfacht angenommen, dass der Wert von Jahr fünf dann stabil für die nächsten Jahre bleibt.</t>
  </si>
  <si>
    <r>
      <t xml:space="preserve">Wohnraum kann wie Gewerberäume und Stellplätze/Garagen in verschiedene Kategorien eingeteilt werden. Die Kategorien sind wichtig für die Miethöhe, da für jede Kategorie eine unterschiedliche Miethöhe angegeben werden kann. Die m²-Zahl für den einzugebende Wohnraum sollte sich in der Regel nach der Wohnraumverordnung berechnen. </t>
    </r>
    <r>
      <rPr>
        <i/>
        <sz val="11"/>
        <color theme="1"/>
        <rFont val="Verdana"/>
        <family val="2"/>
      </rPr>
      <t xml:space="preserve">     Im Falle eines schrittweisen Bezugs oder einer Änderung von Kategorien wie im Beispiel rechtsbeschrieben können erfahrenen Excel-Nutzer*innen auch die Formeln unten überschreiben und anpassen.</t>
    </r>
  </si>
  <si>
    <r>
      <t xml:space="preserve">Wie bereits erwähnt, werden die Einnahmen standardmäßig ab Jahr sechs angepasst. Sollte dem Projekt diese angenommenen stetigen Mieterhöhungen nicht ausreichen (z.B. beim Auslauf eines Förderzinssatzes bei einem Darlehen), so ist es möglich, zwei weitere Mieterhöhungsschritte einzugeben. Zunächst ist das Jahr einzugeben, zu welchen die Mieterhöhung greifen soll. Dann ist der Prozentsatz einzugeben, </t>
    </r>
    <r>
      <rPr>
        <u/>
        <sz val="11"/>
        <color theme="1"/>
        <rFont val="Verdana"/>
        <family val="2"/>
      </rPr>
      <t>um wieviel</t>
    </r>
    <r>
      <rPr>
        <sz val="11"/>
        <color theme="1"/>
        <rFont val="Verdana"/>
        <family val="2"/>
      </rPr>
      <t xml:space="preserve"> die Miete erhöht werden soll. Mit einem Minus als Vorzeichen können so auch Mietsenkungen vorgenommen werden (wenn z.B. Darlehen abgezahlt sind). </t>
    </r>
  </si>
  <si>
    <t>f15</t>
  </si>
  <si>
    <t>Änderungsrate Sonst. Einnahmen:</t>
  </si>
  <si>
    <t>Hier bitte eine durchschnittliche Änderungsrate für die Sonstigen Einnahmen angeben. Denn da das Geld durch die Inflation im Laufe der Jahre "an Wert verliert", ist es auch angebracht die Sonstigen Einnahmen anzupassen (die Gebäudeeinnahmen sind in den jeweiligen Tabellenblättern auch mit einer Änderungsrate versehen).</t>
  </si>
  <si>
    <t>Ohne eine Steigerungsrate wäre bspw. eine durchschnittliche Pachteinnahme für eine nicht benötigte Wiese bei einem ländlichen Wohnprojekt in 10 Jahren betragsmäßig genau das Gleiche wert wie heute. In 10 Jahren wird aber voraussichtlich ein Euro von heute nur noch 0,75 € wert sein (grobe Schätzung). Deswegen empfiehlt sich eine Steigerungsrate mit anzunehmen (und in den 10-jährigen Pachtvertrag auch eine Inflationsanpassungsklausel mit aufzunehmen).</t>
  </si>
  <si>
    <t>Es besteht die Möglichkeit eine jetzt angenommen Anhebung oder Absenkung des Zinssatzes (bzw. Ausschüttungen beim Eigenkapital) in x Jahren einzutragen, um absehen zu können welche Auswirkungen die Änderungen auf das Projekt haben werden.</t>
  </si>
  <si>
    <t>Es wird davon ausgegangen, dass die Auszahlung und die Sondertilgungen immer zum 1.1. des Jahres getätigt werden. Darauf errechnen sich dann auch die Zinszahlungen.</t>
  </si>
  <si>
    <t>Es ist auch möglich, mit negativem Vorzeichen eine angenommene Zinssenkung zu hinterlegen. Da in dieser Basisversion des Finanzplans nicht alle Fälle abdecken werden konnten, wurde im Falle der Reduzierung des Zinssatzes angenommen, dass die Tilgung weiterhin so bleibt, wie ursprünglich berechnet und dass sich keine Laufzeitverkürzung dadurch ergibt.</t>
  </si>
  <si>
    <t>Die Trennung zwischen "Rechtsform" und "Gemeinschaft" ist nicht trennscharf. Dennoch wurde diese hier gewählt um die Ausgaben, die im Kontext der Gemeinschaft anfallen, separat darzustellen. Eine Beratung zur Rechtsform ist in der Regel etwas anderes als eine Beratung zur Gemeinschaftsbildung oder ein mehrtägiges Scott-Peck-Gemeinschaftsbildungsseminar.</t>
  </si>
  <si>
    <r>
      <t>Es ist darauf zu achten, dass der Bestand an liquiden Mitteln nicht unter 0 € geht und dass im Optimalfall der Bestand im Laufe der Jahre (langsam) ansteigt. Das zeigt dann, dass das Projekt aus der Perspektive der Liquidität erfolgreich existieren kann.</t>
    </r>
    <r>
      <rPr>
        <i/>
        <sz val="11"/>
        <color theme="1"/>
        <rFont val="Verdana"/>
        <family val="2"/>
      </rPr>
      <t xml:space="preserve"> (Wichtig: Da bedeutet aber nicht automatisch, dass das Projekt auch aus buchhalterischer Sicht erfolgreich ist. Diese Betrachtungsweise wurde in dieser Version des Finanzplans noch nicht abgedeckt. So kann es sein, dass das Verhältnis von Eigenkapital zu Fremdkapital für Banken nicht optimal ist, oder dass aufgrund von bilanziellen Verlusten negatives Eigenkapital entsteht.)</t>
    </r>
  </si>
  <si>
    <t>In den Tabellen sprechen werden alle Beteiligten mit "Du", "Ihr" oder "Euer" angesprochen, da in der Mehrzahl der Wohnprojektinitiativen im Umgang mit Partner*innen das "Du" verbreitet ist.</t>
  </si>
  <si>
    <t>Aufgrund der Übersichtlichkeit und des geringen Informationsgehalts werden die Nachkommazahlen in der Regel nicht dargestellt.</t>
  </si>
  <si>
    <t>In den Tabellenblättern wird links (neben den Zeilennummern) die Möglichkeit gegeben, Sachverhalte für die Übersichtlichkeit aus- und einzublenden.</t>
  </si>
  <si>
    <t>Es wird empfohlen, die Planungen aus der Sicht der Vorsichtigkeit anzugehen und ggf. immer auch Sicherheitsauf- bzw. abschläge mit anzunehmen, um das Projekt nicht "schön" zu rechnen.</t>
  </si>
  <si>
    <t xml:space="preserve">Jedes Projekt muss sich darüber bewusst sein, dass die Kaltmieten aufgrund der Inflation regelmäßig angepasst werden müssen, damit die Liquidität des Projekts immer gewährleistet ist. In dem Plan wird von einer durchschnittlichen Anpassung pro Jahr (ab Jahr 6 aus) ausgegangen. Rein praktisch wird ein Projekt wahrscheinlich nicht jedes Jahr die Kaltmieten anpassen, sondern in unregelmäßigen Abständen. </t>
  </si>
  <si>
    <t>Eigenkapital ist hier allgemein beschrieben und kann je nach Projekt und Rechtsform für verschiedene Finanzierungsinstrumente stehen (Genossenschaftsanteile, Gesellschafter*innenanteile, Anteile investierender Mitglieder, Anteile stiller Gesellschafter*innen, ...). Wesentliches Merkmal ist, dass das Eigenkapital planmäßig nicht zurückgezahlt wird. Es ist aber möglich eine Rückzahlung einzugeben. Da es verschiedene Instrumente gibt, werden drei verschiedene Möglichkeiten von Eigenkapitalinstrumenten zur Auswahl angeboten.</t>
  </si>
  <si>
    <t>Banken verlangen für ihre Kalkulation eine Annahme für die Tilgung der Nachrangdarlehen (auch wenn das Projekt annimmt, dass Nachrangdarlehen nicht getilgt, sondern nur "ausgewechselt" werden). 2% bzw. 3% als von Banken angenommene Regeltilgung sind den Autoren als Annahme bekannt. Ggf. sind auch konkrete Tilgungen mit den Nachrangdarlehensgeber*innen vereinbart. Es wird angenommen, dass ab Jahr 6 diese angenommene Regeltilgung einsetzt. Über die Sondertilgungen eine Zeile darüber kann der Tilgungsverlauf auch noch modifiziert werden.</t>
  </si>
  <si>
    <t>In diesem Basisfinanzplan wird an dieser Stelle aktuell noch etwas vereinfacht. Es wird davon ausgegangen, dass das Darlehen mit einmal ausgezahlt wird und somit der gesamte Betrag von Anfang an verzinst werden muss. In einer der folgenden Versionen des Finanzplans werden eventuell auch die Bereitstellungszinsen mit einbezogen.</t>
  </si>
  <si>
    <t xml:space="preserve">Bei der Vergabe von Darlehen kann es sein, dass durch die Bestimmungen der jeweiligen Bank gesonderte Ausgaben für das Darlehen entstehen. So können zum Beispiel Ausgaben für Wertgutachter*innen entstehen - auch Bearbeitungsgebühren sind manchmal fällig. Kosten für die notarielle Eintragungen für die Grundschuld sind hier auch mit zu erfassen. Auch gibt es genossenschaftlich organisierte Banken, die möchten, dass das Projekt Anteile an der Bank zeichnet. Aus Vereinfachungsgründen wird davon ausgegangen, dass diese Ausgaben im Jahr der Aufnahme des Darlehens fällig werden. </t>
  </si>
  <si>
    <t>In den Tabellen wird die Schreibweise mit dem Gender-Sternchen * verwendet, da dieses in der Mehrzahl der Wohnprojektinitiativen Verwendung findet.</t>
  </si>
  <si>
    <t xml:space="preserve"> in %</t>
  </si>
  <si>
    <t>Freiblatt</t>
  </si>
  <si>
    <t>Tabellenblatt zur individuellen Eingabe (z.B. für Nebenrechnungen)</t>
  </si>
  <si>
    <t>Eckdaten Gebäude 2 bitte hier eintragen</t>
  </si>
  <si>
    <t>Summe Gesamteinnahmen Gebäude 2</t>
  </si>
  <si>
    <t>Stand: xx.xx.xxxx</t>
  </si>
  <si>
    <r>
      <rPr>
        <b/>
        <i/>
        <sz val="10"/>
        <color theme="1"/>
        <rFont val="Verdana"/>
        <family val="2"/>
      </rPr>
      <t>Disclaimer:</t>
    </r>
    <r>
      <rPr>
        <i/>
        <sz val="10"/>
        <color theme="1"/>
        <rFont val="Verdana"/>
        <family val="2"/>
      </rPr>
      <t xml:space="preserve"> Für die Richtigkeit der Inhalte und der Formeln können weder die Autoren noch die Stiftung trias eine Garantie übernehmen. Auch stellt dieser Finanzplan keine Rechtsberatung dar (z.B. für oder gegen eine bestimmte Rechtsform). Der Finanzplan wurde mehrfach getestet, dennoch können Fehler nicht 100%ig ausgeschlossen werden.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</si>
</sst>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0\ &quot;€&quot;;[Red]\-#,##0\ &quot;€&quot;"/>
    <numFmt numFmtId="44" formatCode="_-* #,##0.00\ &quot;€&quot;_-;\-* #,##0.00\ &quot;€&quot;_-;_-* &quot;-&quot;??\ &quot;€&quot;_-;_-@_-"/>
    <numFmt numFmtId="43" formatCode="_-* #,##0.00_-;\-* #,##0.00_-;_-* &quot;-&quot;??_-;_-@_-"/>
    <numFmt numFmtId="164" formatCode="_-* #,##0.00&quot; €&quot;_-;\-* #,##0.00&quot; €&quot;_-;_-* \-??&quot; €&quot;_-;_-@_-"/>
    <numFmt numFmtId="165" formatCode="_-* #,##0&quot; €&quot;_-;\-* #,##0&quot; €&quot;_-;_-* \-??&quot; €&quot;_-;_-@_-"/>
    <numFmt numFmtId="166" formatCode="#,##0&quot; €&quot;"/>
    <numFmt numFmtId="167" formatCode="0\ %"/>
    <numFmt numFmtId="168" formatCode="_-* #,##0.00_-;\-* #,##0.00_-;_-* \-??_-;_-@_-"/>
    <numFmt numFmtId="169" formatCode="0.0%"/>
    <numFmt numFmtId="170" formatCode="#,##0.0"/>
    <numFmt numFmtId="171" formatCode="#,##0.00\ &quot;€&quot;"/>
    <numFmt numFmtId="172" formatCode="#,##0\ &quot;€&quot;"/>
    <numFmt numFmtId="173" formatCode="&quot; &quot;#,##0.00&quot; € &quot;;&quot;-&quot;#,##0.00&quot; € &quot;;&quot;-&quot;00&quot; € &quot;;&quot; &quot;@&quot; &quot;"/>
    <numFmt numFmtId="174" formatCode="&quot; &quot;#,##0.00&quot; &quot;;&quot;-&quot;#,##0.00&quot; &quot;;&quot;-&quot;00&quot; &quot;;&quot; &quot;@&quot; &quot;"/>
    <numFmt numFmtId="175" formatCode="0&quot; &quot;%"/>
    <numFmt numFmtId="176" formatCode="0.0&quot; &quot;%"/>
    <numFmt numFmtId="177" formatCode="&quot; &quot;0&quot; € &quot;;&quot;-&quot;0&quot; € &quot;;&quot;-&quot;00&quot; € &quot;;&quot; &quot;@&quot; &quot;"/>
    <numFmt numFmtId="178" formatCode="_-* #,##0_-;\-* #,##0_-;_-* &quot;-&quot;??_-;_-@_-"/>
    <numFmt numFmtId="179" formatCode="\ #,##0.00&quot; € &quot;;\-#,##0.00&quot; € &quot;;\-00&quot; € &quot;;\ @\ "/>
    <numFmt numFmtId="180" formatCode="\ #,##0.00\ ;\-#,##0.00\ ;\-00\ ;\ @\ "/>
    <numFmt numFmtId="181" formatCode="0.00\ %"/>
    <numFmt numFmtId="182" formatCode="#,##0.00&quot; €&quot;"/>
    <numFmt numFmtId="183" formatCode="&quot;Jahr &quot;0"/>
    <numFmt numFmtId="184" formatCode="0.00&quot; &quot;%"/>
  </numFmts>
  <fonts count="66" x14ac:knownFonts="1">
    <font>
      <sz val="11"/>
      <color theme="1"/>
      <name val="Calibri"/>
      <family val="2"/>
      <scheme val="minor"/>
    </font>
    <font>
      <sz val="11"/>
      <color theme="1"/>
      <name val="Calibri"/>
      <family val="2"/>
      <scheme val="minor"/>
    </font>
    <font>
      <sz val="10"/>
      <color theme="1"/>
      <name val="Arial"/>
      <family val="2"/>
    </font>
    <font>
      <sz val="8"/>
      <name val="Calibri"/>
      <family val="2"/>
      <scheme val="minor"/>
    </font>
    <font>
      <sz val="11"/>
      <color theme="1"/>
      <name val="Calibri"/>
      <family val="2"/>
      <charset val="1"/>
    </font>
    <font>
      <sz val="10"/>
      <name val="Arial"/>
      <family val="2"/>
      <charset val="1"/>
    </font>
    <font>
      <sz val="10"/>
      <color rgb="FF000000"/>
      <name val="Calibri"/>
      <family val="2"/>
    </font>
    <font>
      <u/>
      <sz val="11"/>
      <color theme="10"/>
      <name val="Calibri"/>
      <family val="2"/>
      <charset val="1"/>
    </font>
    <font>
      <sz val="10"/>
      <color rgb="FF000000"/>
      <name val="Calibri"/>
      <family val="2"/>
    </font>
    <font>
      <sz val="11"/>
      <color rgb="FF000000"/>
      <name val="Calibri"/>
      <family val="2"/>
    </font>
    <font>
      <sz val="10"/>
      <color theme="1"/>
      <name val="Verdana"/>
      <family val="2"/>
    </font>
    <font>
      <b/>
      <sz val="10"/>
      <color theme="1"/>
      <name val="Verdana"/>
      <family val="2"/>
    </font>
    <font>
      <b/>
      <sz val="10"/>
      <color rgb="FFFF0000"/>
      <name val="Verdana"/>
      <family val="2"/>
    </font>
    <font>
      <u/>
      <sz val="10"/>
      <color theme="10"/>
      <name val="Verdana"/>
      <family val="2"/>
    </font>
    <font>
      <u/>
      <sz val="11"/>
      <color theme="10"/>
      <name val="Verdana"/>
      <family val="2"/>
    </font>
    <font>
      <b/>
      <u/>
      <sz val="11"/>
      <color theme="1"/>
      <name val="Verdana"/>
      <family val="2"/>
    </font>
    <font>
      <sz val="11"/>
      <color theme="1"/>
      <name val="Verdana"/>
      <family val="2"/>
    </font>
    <font>
      <b/>
      <sz val="11"/>
      <color rgb="FF000000"/>
      <name val="Verdana"/>
      <family val="2"/>
    </font>
    <font>
      <b/>
      <sz val="11"/>
      <color theme="1"/>
      <name val="Verdana"/>
      <family val="2"/>
    </font>
    <font>
      <sz val="11"/>
      <color theme="0"/>
      <name val="Verdana"/>
      <family val="2"/>
    </font>
    <font>
      <i/>
      <sz val="11"/>
      <color theme="1"/>
      <name val="Verdana"/>
      <family val="2"/>
    </font>
    <font>
      <u/>
      <sz val="11"/>
      <color theme="1"/>
      <name val="Verdana"/>
      <family val="2"/>
    </font>
    <font>
      <sz val="11"/>
      <name val="Verdana"/>
      <family val="2"/>
    </font>
    <font>
      <sz val="8"/>
      <color theme="0"/>
      <name val="Verdana"/>
      <family val="2"/>
    </font>
    <font>
      <b/>
      <sz val="10"/>
      <name val="Verdana"/>
      <family val="2"/>
    </font>
    <font>
      <sz val="10"/>
      <name val="Verdana"/>
      <family val="2"/>
    </font>
    <font>
      <b/>
      <sz val="10"/>
      <color theme="0"/>
      <name val="Verdana"/>
      <family val="2"/>
    </font>
    <font>
      <sz val="10"/>
      <color theme="0"/>
      <name val="Verdana"/>
      <family val="2"/>
    </font>
    <font>
      <i/>
      <sz val="10"/>
      <color theme="1"/>
      <name val="Verdana"/>
      <family val="2"/>
    </font>
    <font>
      <i/>
      <sz val="10"/>
      <name val="Verdana"/>
      <family val="2"/>
    </font>
    <font>
      <sz val="9"/>
      <name val="Verdana"/>
      <family val="2"/>
    </font>
    <font>
      <sz val="8"/>
      <color theme="1"/>
      <name val="Verdana"/>
      <family val="2"/>
    </font>
    <font>
      <b/>
      <sz val="8"/>
      <color theme="1"/>
      <name val="Verdana"/>
      <family val="2"/>
    </font>
    <font>
      <b/>
      <sz val="10"/>
      <color rgb="FF000000"/>
      <name val="Verdana"/>
      <family val="2"/>
    </font>
    <font>
      <sz val="10"/>
      <color rgb="FF000000"/>
      <name val="Verdana"/>
      <family val="2"/>
    </font>
    <font>
      <sz val="8"/>
      <color rgb="FF000000"/>
      <name val="Verdana"/>
      <family val="2"/>
    </font>
    <font>
      <b/>
      <u/>
      <sz val="10"/>
      <color rgb="FF000000"/>
      <name val="Verdana"/>
      <family val="2"/>
    </font>
    <font>
      <i/>
      <sz val="10"/>
      <color rgb="FF000000"/>
      <name val="Verdana"/>
      <family val="2"/>
    </font>
    <font>
      <b/>
      <i/>
      <sz val="10"/>
      <color rgb="FF000000"/>
      <name val="Verdana"/>
      <family val="2"/>
    </font>
    <font>
      <sz val="10"/>
      <color rgb="FFFFFFFF"/>
      <name val="Verdana"/>
      <family val="2"/>
    </font>
    <font>
      <sz val="10"/>
      <color rgb="FFFF0000"/>
      <name val="Verdana"/>
      <family val="2"/>
    </font>
    <font>
      <u/>
      <sz val="10"/>
      <color theme="1"/>
      <name val="Verdana"/>
      <family val="2"/>
    </font>
    <font>
      <sz val="11"/>
      <color rgb="FF000000"/>
      <name val="Calibri"/>
      <family val="2"/>
      <charset val="1"/>
    </font>
    <font>
      <sz val="10"/>
      <color rgb="FF000000"/>
      <name val="Calibri"/>
      <family val="2"/>
      <charset val="1"/>
    </font>
    <font>
      <u/>
      <sz val="11"/>
      <color rgb="FF26623A"/>
      <name val="Calibri"/>
      <family val="2"/>
      <charset val="1"/>
    </font>
    <font>
      <sz val="10"/>
      <color rgb="FF000000"/>
      <name val="Verdana"/>
      <family val="2"/>
      <charset val="1"/>
    </font>
    <font>
      <sz val="10"/>
      <name val="Verdana"/>
      <family val="2"/>
      <charset val="1"/>
    </font>
    <font>
      <i/>
      <sz val="10"/>
      <color rgb="FF000000"/>
      <name val="Verdana"/>
      <family val="2"/>
      <charset val="1"/>
    </font>
    <font>
      <sz val="8"/>
      <color rgb="FFFFFFFF"/>
      <name val="Verdana"/>
      <family val="2"/>
      <charset val="1"/>
    </font>
    <font>
      <sz val="8"/>
      <color rgb="FF000000"/>
      <name val="Verdana"/>
      <family val="2"/>
      <charset val="1"/>
    </font>
    <font>
      <sz val="8"/>
      <color rgb="FFFF0000"/>
      <name val="Verdana"/>
      <family val="2"/>
    </font>
    <font>
      <sz val="8"/>
      <color theme="1"/>
      <name val="Arial"/>
      <family val="2"/>
    </font>
    <font>
      <i/>
      <sz val="8"/>
      <color theme="1"/>
      <name val="Verdana"/>
      <family val="2"/>
    </font>
    <font>
      <b/>
      <sz val="8"/>
      <color theme="0"/>
      <name val="Verdana"/>
      <family val="2"/>
    </font>
    <font>
      <u/>
      <sz val="12"/>
      <color theme="1"/>
      <name val="Verdana"/>
      <family val="2"/>
    </font>
    <font>
      <sz val="12"/>
      <color theme="1"/>
      <name val="Verdana"/>
      <family val="2"/>
    </font>
    <font>
      <u/>
      <sz val="10"/>
      <color rgb="FF000000"/>
      <name val="Verdana"/>
      <family val="2"/>
    </font>
    <font>
      <u/>
      <sz val="12"/>
      <color rgb="FF000000"/>
      <name val="Verdana"/>
      <family val="2"/>
    </font>
    <font>
      <sz val="9"/>
      <color indexed="81"/>
      <name val="Segoe UI"/>
      <family val="2"/>
    </font>
    <font>
      <sz val="11"/>
      <color rgb="FF000000"/>
      <name val="Verdana"/>
      <family val="2"/>
    </font>
    <font>
      <b/>
      <i/>
      <sz val="10"/>
      <color theme="1"/>
      <name val="Arial"/>
      <family val="2"/>
    </font>
    <font>
      <b/>
      <i/>
      <u/>
      <sz val="10"/>
      <color theme="1"/>
      <name val="Arial"/>
      <family val="2"/>
    </font>
    <font>
      <i/>
      <sz val="10"/>
      <color theme="1"/>
      <name val="Arial"/>
      <family val="2"/>
    </font>
    <font>
      <i/>
      <sz val="10"/>
      <name val="Arial"/>
      <family val="2"/>
    </font>
    <font>
      <b/>
      <sz val="12"/>
      <color rgb="FFFF0000"/>
      <name val="Verdana"/>
      <family val="2"/>
    </font>
    <font>
      <b/>
      <i/>
      <sz val="10"/>
      <color theme="1"/>
      <name val="Verdana"/>
      <family val="2"/>
    </font>
  </fonts>
  <fills count="4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2" tint="-9.9978637043366805E-2"/>
        <bgColor rgb="FFD9D9D9"/>
      </patternFill>
    </fill>
    <fill>
      <patternFill patternType="solid">
        <fgColor theme="0"/>
        <bgColor rgb="FFFFFFCC"/>
      </patternFill>
    </fill>
    <fill>
      <patternFill patternType="solid">
        <fgColor theme="7" tint="0.79998168889431442"/>
        <bgColor rgb="FFFFFF00"/>
      </patternFill>
    </fill>
    <fill>
      <patternFill patternType="solid">
        <fgColor theme="7" tint="0.79998168889431442"/>
        <bgColor rgb="FF666699"/>
      </patternFill>
    </fill>
    <fill>
      <patternFill patternType="solid">
        <fgColor theme="2"/>
        <bgColor indexed="64"/>
      </patternFill>
    </fill>
    <fill>
      <patternFill patternType="solid">
        <fgColor theme="0"/>
        <bgColor indexed="64"/>
      </patternFill>
    </fill>
    <fill>
      <patternFill patternType="solid">
        <fgColor theme="8" tint="0.79998168889431442"/>
        <bgColor indexed="64"/>
      </patternFill>
    </fill>
    <fill>
      <patternFill patternType="solid">
        <fgColor theme="2" tint="-9.9978637043366805E-2"/>
        <bgColor rgb="FFFFFF00"/>
      </patternFill>
    </fill>
    <fill>
      <patternFill patternType="solid">
        <fgColor theme="1" tint="0.49998474074526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tint="-0.499984740745262"/>
        <bgColor rgb="FFFFFF00"/>
      </patternFill>
    </fill>
    <fill>
      <patternFill patternType="solid">
        <fgColor theme="2" tint="-0.499984740745262"/>
        <bgColor indexed="64"/>
      </patternFill>
    </fill>
    <fill>
      <patternFill patternType="solid">
        <fgColor theme="7" tint="0.79998168889431442"/>
        <bgColor rgb="FFD9D9D9"/>
      </patternFill>
    </fill>
    <fill>
      <patternFill patternType="solid">
        <fgColor theme="1" tint="0.499984740745262"/>
        <bgColor rgb="FFFFFF00"/>
      </patternFill>
    </fill>
    <fill>
      <patternFill patternType="solid">
        <fgColor rgb="FFD0CECE"/>
        <bgColor rgb="FFD0CECE"/>
      </patternFill>
    </fill>
    <fill>
      <patternFill patternType="solid">
        <fgColor rgb="FFBFBFBF"/>
        <bgColor rgb="FFBFBFBF"/>
      </patternFill>
    </fill>
    <fill>
      <patternFill patternType="solid">
        <fgColor theme="7" tint="0.79998168889431442"/>
        <bgColor rgb="FFD0CECE"/>
      </patternFill>
    </fill>
    <fill>
      <patternFill patternType="solid">
        <fgColor theme="1" tint="0.499984740745262"/>
        <bgColor rgb="FFD0CECE"/>
      </patternFill>
    </fill>
    <fill>
      <patternFill patternType="solid">
        <fgColor theme="8" tint="-0.499984740745262"/>
        <bgColor indexed="64"/>
      </patternFill>
    </fill>
    <fill>
      <patternFill patternType="solid">
        <fgColor theme="2" tint="-9.9978637043366805E-2"/>
        <bgColor rgb="FFD0CECE"/>
      </patternFill>
    </fill>
    <fill>
      <patternFill patternType="solid">
        <fgColor rgb="FFDDEBCE"/>
        <bgColor indexed="64"/>
      </patternFill>
    </fill>
    <fill>
      <patternFill patternType="solid">
        <fgColor theme="9" tint="0.79998168889431442"/>
        <bgColor indexed="64"/>
      </patternFill>
    </fill>
    <fill>
      <patternFill patternType="solid">
        <fgColor rgb="FFFFC000"/>
        <bgColor indexed="64"/>
      </patternFill>
    </fill>
    <fill>
      <patternFill patternType="solid">
        <fgColor rgb="FFE2EDD7"/>
        <bgColor rgb="FFDDEBCE"/>
      </patternFill>
    </fill>
    <fill>
      <patternFill patternType="solid">
        <fgColor rgb="FF13311D"/>
        <bgColor rgb="FF333333"/>
      </patternFill>
    </fill>
    <fill>
      <patternFill patternType="solid">
        <fgColor theme="2" tint="0.39997558519241921"/>
        <bgColor rgb="FFFFFF00"/>
      </patternFill>
    </fill>
    <fill>
      <patternFill patternType="solid">
        <fgColor theme="0" tint="-0.249977111117893"/>
        <bgColor indexed="64"/>
      </patternFill>
    </fill>
    <fill>
      <patternFill patternType="solid">
        <fgColor theme="0" tint="-0.249977111117893"/>
        <bgColor rgb="FFFFFF00"/>
      </patternFill>
    </fill>
    <fill>
      <patternFill patternType="solid">
        <fgColor rgb="FFFEFAED"/>
        <bgColor rgb="FFE2EDD7"/>
      </patternFill>
    </fill>
    <fill>
      <patternFill patternType="solid">
        <fgColor rgb="FFFEFAED"/>
        <bgColor indexed="64"/>
      </patternFill>
    </fill>
    <fill>
      <patternFill patternType="solid">
        <fgColor theme="2" tint="0.39997558519241921"/>
        <bgColor indexed="64"/>
      </patternFill>
    </fill>
    <fill>
      <patternFill patternType="solid">
        <fgColor rgb="FFDDEBCE"/>
        <bgColor rgb="FFD6DCE5"/>
      </patternFill>
    </fill>
    <fill>
      <patternFill patternType="solid">
        <fgColor rgb="FFDDEBCE"/>
        <bgColor rgb="FFFFFF00"/>
      </patternFill>
    </fill>
    <fill>
      <patternFill patternType="solid">
        <fgColor theme="0" tint="-0.14999847407452621"/>
        <bgColor rgb="FFFFFF00"/>
      </patternFill>
    </fill>
    <fill>
      <patternFill patternType="solid">
        <fgColor rgb="FFDDEBCE"/>
        <bgColor rgb="FFDAE3F3"/>
      </patternFill>
    </fill>
    <fill>
      <patternFill patternType="solid">
        <fgColor rgb="FFDDEBCE"/>
        <bgColor rgb="FFD9D9D9"/>
      </patternFill>
    </fill>
    <fill>
      <patternFill patternType="solid">
        <fgColor rgb="FFDDEBCE"/>
        <bgColor rgb="FF70AD47"/>
      </patternFill>
    </fill>
    <fill>
      <patternFill patternType="solid">
        <fgColor rgb="FFDDEBCE"/>
        <bgColor rgb="FFD0CECE"/>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39">
    <xf numFmtId="0" fontId="0" fillId="0" borderId="0"/>
    <xf numFmtId="9" fontId="1" fillId="0" borderId="0" applyFont="0" applyFill="0" applyBorder="0" applyAlignment="0" applyProtection="0"/>
    <xf numFmtId="44" fontId="1" fillId="0" borderId="0" applyFont="0" applyFill="0" applyBorder="0" applyAlignment="0" applyProtection="0"/>
    <xf numFmtId="0" fontId="4" fillId="0" borderId="0"/>
    <xf numFmtId="168" fontId="4" fillId="0" borderId="0" applyBorder="0" applyProtection="0"/>
    <xf numFmtId="164" fontId="4" fillId="0" borderId="0" applyBorder="0" applyProtection="0"/>
    <xf numFmtId="167" fontId="4" fillId="0" borderId="0" applyBorder="0" applyProtection="0"/>
    <xf numFmtId="0" fontId="7" fillId="0" borderId="0" applyBorder="0" applyProtection="0"/>
    <xf numFmtId="167" fontId="4" fillId="0" borderId="0" applyBorder="0" applyProtection="0"/>
    <xf numFmtId="0" fontId="5" fillId="0" borderId="0"/>
    <xf numFmtId="0" fontId="6" fillId="0" borderId="0"/>
    <xf numFmtId="164" fontId="4" fillId="0" borderId="0" applyBorder="0" applyProtection="0"/>
    <xf numFmtId="44" fontId="1" fillId="0" borderId="0" applyFont="0" applyFill="0" applyBorder="0" applyAlignment="0" applyProtection="0"/>
    <xf numFmtId="0" fontId="8" fillId="0" borderId="0"/>
    <xf numFmtId="0" fontId="9" fillId="0" borderId="0"/>
    <xf numFmtId="173" fontId="9" fillId="0" borderId="0" applyFont="0" applyBorder="0" applyProtection="0"/>
    <xf numFmtId="174" fontId="9" fillId="0" borderId="0" applyFont="0" applyBorder="0" applyProtection="0"/>
    <xf numFmtId="175" fontId="9" fillId="0" borderId="0" applyFont="0" applyBorder="0" applyProtection="0"/>
    <xf numFmtId="173" fontId="9" fillId="0" borderId="0" applyFont="0" applyBorder="0" applyProtection="0"/>
    <xf numFmtId="43" fontId="1" fillId="0" borderId="0" applyFont="0" applyFill="0" applyBorder="0" applyAlignment="0" applyProtection="0"/>
    <xf numFmtId="0" fontId="42" fillId="0" borderId="0"/>
    <xf numFmtId="168" fontId="42" fillId="0" borderId="0" applyBorder="0" applyProtection="0"/>
    <xf numFmtId="164" fontId="42" fillId="0" borderId="0" applyBorder="0" applyProtection="0"/>
    <xf numFmtId="167" fontId="42" fillId="0" borderId="0" applyBorder="0" applyProtection="0"/>
    <xf numFmtId="0" fontId="44" fillId="0" borderId="0" applyBorder="0" applyProtection="0"/>
    <xf numFmtId="179" fontId="42" fillId="0" borderId="0" applyBorder="0" applyProtection="0"/>
    <xf numFmtId="168" fontId="42" fillId="0" borderId="0" applyBorder="0" applyProtection="0"/>
    <xf numFmtId="180" fontId="42" fillId="0" borderId="0" applyBorder="0" applyProtection="0"/>
    <xf numFmtId="167" fontId="42" fillId="0" borderId="0" applyBorder="0" applyProtection="0"/>
    <xf numFmtId="167" fontId="42" fillId="0" borderId="0" applyBorder="0" applyProtection="0"/>
    <xf numFmtId="167" fontId="42" fillId="0" borderId="0" applyBorder="0" applyProtection="0"/>
    <xf numFmtId="0" fontId="43" fillId="0" borderId="0"/>
    <xf numFmtId="0" fontId="43" fillId="0" borderId="0"/>
    <xf numFmtId="0" fontId="42" fillId="0" borderId="0"/>
    <xf numFmtId="0" fontId="42" fillId="0" borderId="0"/>
    <xf numFmtId="164" fontId="42" fillId="0" borderId="0" applyBorder="0" applyProtection="0"/>
    <xf numFmtId="164" fontId="42" fillId="0" borderId="0" applyBorder="0" applyProtection="0"/>
    <xf numFmtId="164" fontId="42" fillId="0" borderId="0" applyBorder="0" applyProtection="0"/>
    <xf numFmtId="179" fontId="42" fillId="0" borderId="0" applyBorder="0" applyProtection="0"/>
  </cellStyleXfs>
  <cellXfs count="382">
    <xf numFmtId="0" fontId="0" fillId="0" borderId="0" xfId="0"/>
    <xf numFmtId="0" fontId="10" fillId="25" borderId="0" xfId="0" applyFont="1" applyFill="1"/>
    <xf numFmtId="0" fontId="16" fillId="0" borderId="0" xfId="0" applyFont="1" applyAlignment="1">
      <alignment vertical="top" wrapText="1"/>
    </xf>
    <xf numFmtId="0" fontId="16" fillId="0" borderId="0" xfId="0" applyFont="1" applyAlignment="1">
      <alignment vertical="center" wrapText="1"/>
    </xf>
    <xf numFmtId="0" fontId="17" fillId="0" borderId="1" xfId="14"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left" vertical="top" wrapText="1"/>
    </xf>
    <xf numFmtId="0" fontId="17" fillId="0" borderId="0" xfId="14" applyFont="1" applyAlignment="1">
      <alignment horizontal="center" vertical="center" wrapText="1"/>
    </xf>
    <xf numFmtId="0" fontId="17" fillId="0" borderId="0" xfId="14" applyFont="1" applyAlignment="1">
      <alignment horizontal="left" vertical="top" wrapText="1"/>
    </xf>
    <xf numFmtId="0" fontId="18" fillId="0" borderId="0" xfId="0" applyFont="1" applyAlignment="1">
      <alignment horizontal="left" vertical="top" wrapText="1"/>
    </xf>
    <xf numFmtId="0" fontId="16" fillId="0" borderId="1" xfId="0" applyFont="1" applyBorder="1" applyAlignment="1">
      <alignment vertical="top" wrapText="1"/>
    </xf>
    <xf numFmtId="0" fontId="19" fillId="23" borderId="1" xfId="0" applyFont="1" applyFill="1" applyBorder="1" applyAlignment="1">
      <alignment horizontal="center" vertical="center" wrapText="1"/>
    </xf>
    <xf numFmtId="0" fontId="19" fillId="23" borderId="1" xfId="0" applyFont="1" applyFill="1" applyBorder="1" applyAlignment="1">
      <alignment horizontal="center" vertical="center"/>
    </xf>
    <xf numFmtId="0" fontId="22" fillId="0" borderId="1" xfId="0" applyFont="1" applyBorder="1" applyAlignment="1">
      <alignment vertical="top" wrapText="1"/>
    </xf>
    <xf numFmtId="0" fontId="16" fillId="0" borderId="0" xfId="0" applyFont="1" applyAlignment="1">
      <alignment horizontal="center" vertical="center" wrapText="1"/>
    </xf>
    <xf numFmtId="0" fontId="22" fillId="0" borderId="1" xfId="0" applyFont="1" applyBorder="1" applyAlignment="1">
      <alignment horizontal="left" vertical="center" wrapText="1"/>
    </xf>
    <xf numFmtId="0" fontId="10" fillId="0" borderId="0" xfId="0" applyFont="1"/>
    <xf numFmtId="0" fontId="23" fillId="23" borderId="1" xfId="0" applyFont="1" applyFill="1" applyBorder="1" applyAlignment="1">
      <alignment horizontal="center" vertical="center"/>
    </xf>
    <xf numFmtId="0" fontId="11" fillId="0" borderId="1" xfId="0" applyFont="1" applyBorder="1"/>
    <xf numFmtId="0" fontId="10" fillId="0" borderId="1" xfId="0" applyFont="1" applyBorder="1"/>
    <xf numFmtId="0" fontId="10" fillId="0" borderId="1" xfId="0" applyFont="1" applyBorder="1" applyAlignment="1">
      <alignment horizontal="center" vertical="center"/>
    </xf>
    <xf numFmtId="0" fontId="10" fillId="0" borderId="1" xfId="0" applyFont="1" applyBorder="1" applyAlignment="1">
      <alignment vertical="center"/>
    </xf>
    <xf numFmtId="165" fontId="11" fillId="0" borderId="1" xfId="2" applyNumberFormat="1" applyFont="1" applyBorder="1" applyAlignment="1" applyProtection="1">
      <alignment vertical="center"/>
    </xf>
    <xf numFmtId="165" fontId="11" fillId="0" borderId="1" xfId="2" applyNumberFormat="1" applyFont="1" applyBorder="1" applyAlignment="1" applyProtection="1">
      <alignment horizontal="center" vertical="center"/>
    </xf>
    <xf numFmtId="0" fontId="10" fillId="0" borderId="1" xfId="0" applyFont="1" applyBorder="1" applyAlignment="1">
      <alignment vertical="center" wrapText="1"/>
    </xf>
    <xf numFmtId="172" fontId="10" fillId="11" borderId="1" xfId="2" applyNumberFormat="1" applyFont="1" applyFill="1" applyBorder="1" applyAlignment="1" applyProtection="1">
      <alignment vertical="center"/>
    </xf>
    <xf numFmtId="172" fontId="10" fillId="15" borderId="1" xfId="2" applyNumberFormat="1" applyFont="1" applyFill="1" applyBorder="1" applyAlignment="1" applyProtection="1">
      <alignment vertical="center"/>
    </xf>
    <xf numFmtId="0" fontId="11" fillId="0" borderId="1" xfId="0" applyFont="1" applyBorder="1" applyAlignment="1">
      <alignment horizontal="center" vertical="center"/>
    </xf>
    <xf numFmtId="172" fontId="10" fillId="0" borderId="1" xfId="2" applyNumberFormat="1" applyFont="1" applyBorder="1" applyAlignment="1" applyProtection="1">
      <alignment vertical="center"/>
    </xf>
    <xf numFmtId="0" fontId="11" fillId="0" borderId="1" xfId="0" applyFont="1" applyBorder="1" applyAlignment="1">
      <alignment vertical="center"/>
    </xf>
    <xf numFmtId="172" fontId="10" fillId="0" borderId="1" xfId="0" applyNumberFormat="1" applyFont="1" applyBorder="1"/>
    <xf numFmtId="0" fontId="11" fillId="0" borderId="1" xfId="0" applyFont="1" applyBorder="1" applyAlignment="1">
      <alignment vertical="center" wrapText="1"/>
    </xf>
    <xf numFmtId="0" fontId="25" fillId="9" borderId="1" xfId="0" applyFont="1" applyFill="1" applyBorder="1" applyAlignment="1">
      <alignment vertical="center" wrapText="1"/>
    </xf>
    <xf numFmtId="0" fontId="10" fillId="9" borderId="1" xfId="0" applyFont="1" applyFill="1" applyBorder="1" applyAlignment="1">
      <alignment vertical="center" wrapText="1"/>
    </xf>
    <xf numFmtId="172" fontId="10" fillId="4" borderId="1" xfId="2" applyNumberFormat="1" applyFont="1" applyFill="1" applyBorder="1" applyAlignment="1" applyProtection="1">
      <alignment vertical="center"/>
    </xf>
    <xf numFmtId="172" fontId="10" fillId="5" borderId="1" xfId="2" applyNumberFormat="1" applyFont="1" applyFill="1" applyBorder="1" applyAlignment="1" applyProtection="1">
      <alignment vertical="center"/>
    </xf>
    <xf numFmtId="172" fontId="10" fillId="16" borderId="1" xfId="0" applyNumberFormat="1" applyFont="1" applyFill="1" applyBorder="1"/>
    <xf numFmtId="172" fontId="10" fillId="14" borderId="1" xfId="2" applyNumberFormat="1" applyFont="1" applyFill="1" applyBorder="1" applyAlignment="1" applyProtection="1">
      <alignment vertical="center"/>
    </xf>
    <xf numFmtId="172" fontId="10" fillId="12" borderId="1" xfId="2" applyNumberFormat="1" applyFont="1" applyFill="1" applyBorder="1" applyAlignment="1" applyProtection="1">
      <alignment vertical="center"/>
    </xf>
    <xf numFmtId="172" fontId="11" fillId="4" borderId="1" xfId="2" applyNumberFormat="1" applyFont="1" applyFill="1" applyBorder="1" applyAlignment="1" applyProtection="1">
      <alignment vertical="center"/>
    </xf>
    <xf numFmtId="0" fontId="11" fillId="0" borderId="0" xfId="0" applyFont="1"/>
    <xf numFmtId="172" fontId="10" fillId="0" borderId="1" xfId="2" applyNumberFormat="1" applyFont="1" applyFill="1" applyBorder="1" applyAlignment="1" applyProtection="1">
      <alignment vertical="center"/>
    </xf>
    <xf numFmtId="49" fontId="10" fillId="25" borderId="0" xfId="0" applyNumberFormat="1" applyFont="1" applyFill="1"/>
    <xf numFmtId="0" fontId="23" fillId="23" borderId="5" xfId="0" applyFont="1" applyFill="1" applyBorder="1" applyAlignment="1">
      <alignment horizontal="center" vertical="center"/>
    </xf>
    <xf numFmtId="172" fontId="10" fillId="0" borderId="0" xfId="0" applyNumberFormat="1" applyFont="1"/>
    <xf numFmtId="0" fontId="27" fillId="23" borderId="1" xfId="0" applyFont="1" applyFill="1" applyBorder="1" applyAlignment="1">
      <alignment horizontal="center" vertical="center" wrapText="1"/>
    </xf>
    <xf numFmtId="0" fontId="25" fillId="0" borderId="1" xfId="0" applyFont="1" applyBorder="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10" fontId="10" fillId="0" borderId="0" xfId="1" applyNumberFormat="1" applyFont="1" applyFill="1" applyBorder="1" applyAlignment="1" applyProtection="1">
      <alignment horizontal="center" vertical="center"/>
    </xf>
    <xf numFmtId="172" fontId="10" fillId="0" borderId="0" xfId="2" applyNumberFormat="1" applyFont="1" applyFill="1" applyBorder="1" applyAlignment="1" applyProtection="1">
      <alignment vertical="center"/>
    </xf>
    <xf numFmtId="10" fontId="10" fillId="0" borderId="1" xfId="1" applyNumberFormat="1" applyFont="1" applyFill="1" applyBorder="1" applyAlignment="1" applyProtection="1">
      <alignment horizontal="center" vertical="center"/>
    </xf>
    <xf numFmtId="0" fontId="10" fillId="14" borderId="1" xfId="1" applyNumberFormat="1" applyFont="1" applyFill="1" applyBorder="1" applyAlignment="1" applyProtection="1">
      <alignment horizontal="center" vertical="center"/>
    </xf>
    <xf numFmtId="0" fontId="11" fillId="0" borderId="0" xfId="0" applyFont="1" applyAlignment="1">
      <alignment horizontal="left" vertical="center"/>
    </xf>
    <xf numFmtId="0" fontId="30" fillId="0" borderId="0" xfId="0" applyFont="1" applyAlignment="1">
      <alignment vertical="center" wrapText="1"/>
    </xf>
    <xf numFmtId="165" fontId="11" fillId="0" borderId="0" xfId="2" applyNumberFormat="1" applyFont="1" applyFill="1" applyBorder="1" applyAlignment="1" applyProtection="1">
      <alignment vertical="center"/>
    </xf>
    <xf numFmtId="172" fontId="24" fillId="0" borderId="0" xfId="2" applyNumberFormat="1" applyFont="1" applyFill="1" applyBorder="1" applyAlignment="1" applyProtection="1">
      <alignment vertical="center"/>
    </xf>
    <xf numFmtId="0" fontId="10" fillId="0" borderId="0" xfId="0" applyFont="1" applyAlignment="1">
      <alignment horizontal="center"/>
    </xf>
    <xf numFmtId="0" fontId="31" fillId="0" borderId="1" xfId="0" applyFont="1" applyBorder="1" applyAlignment="1">
      <alignment horizontal="center" vertical="center"/>
    </xf>
    <xf numFmtId="0" fontId="10" fillId="0" borderId="2" xfId="0" applyFont="1" applyBorder="1" applyAlignment="1">
      <alignment horizontal="center" vertical="center"/>
    </xf>
    <xf numFmtId="0" fontId="32" fillId="0" borderId="1" xfId="0" applyFont="1" applyBorder="1" applyAlignment="1">
      <alignment horizontal="center" vertical="center"/>
    </xf>
    <xf numFmtId="166" fontId="10" fillId="0" borderId="1" xfId="2" applyNumberFormat="1" applyFont="1" applyBorder="1" applyAlignment="1" applyProtection="1">
      <alignment vertical="center"/>
    </xf>
    <xf numFmtId="170" fontId="10" fillId="11" borderId="1" xfId="2" applyNumberFormat="1" applyFont="1" applyFill="1" applyBorder="1" applyAlignment="1" applyProtection="1">
      <alignment vertical="center"/>
    </xf>
    <xf numFmtId="0" fontId="10" fillId="0" borderId="1" xfId="0" applyFont="1" applyBorder="1" applyAlignment="1">
      <alignment horizontal="center"/>
    </xf>
    <xf numFmtId="0" fontId="10" fillId="13" borderId="1" xfId="0" applyFont="1" applyFill="1" applyBorder="1" applyAlignment="1">
      <alignment vertical="center" wrapText="1"/>
    </xf>
    <xf numFmtId="172" fontId="10" fillId="18" borderId="1" xfId="2" applyNumberFormat="1" applyFont="1" applyFill="1" applyBorder="1" applyAlignment="1" applyProtection="1">
      <alignment vertical="center"/>
    </xf>
    <xf numFmtId="166" fontId="10" fillId="0" borderId="1" xfId="2" applyNumberFormat="1" applyFont="1" applyFill="1" applyBorder="1" applyAlignment="1" applyProtection="1">
      <alignment vertical="center"/>
    </xf>
    <xf numFmtId="0" fontId="31" fillId="0" borderId="0" xfId="0" applyFont="1" applyAlignment="1">
      <alignment horizontal="center" vertical="center"/>
    </xf>
    <xf numFmtId="0" fontId="31" fillId="25" borderId="0" xfId="0" applyFont="1" applyFill="1" applyAlignment="1">
      <alignment horizontal="center" vertical="center"/>
    </xf>
    <xf numFmtId="0" fontId="33" fillId="0" borderId="0" xfId="14" applyFont="1"/>
    <xf numFmtId="0" fontId="34" fillId="0" borderId="0" xfId="14" applyFont="1"/>
    <xf numFmtId="0" fontId="35" fillId="0" borderId="0" xfId="14" applyFont="1" applyAlignment="1">
      <alignment vertical="center"/>
    </xf>
    <xf numFmtId="0" fontId="34" fillId="0" borderId="0" xfId="14" applyFont="1" applyAlignment="1">
      <alignment horizontal="right"/>
    </xf>
    <xf numFmtId="0" fontId="35" fillId="0" borderId="1" xfId="14" applyFont="1" applyBorder="1" applyAlignment="1">
      <alignment vertical="center"/>
    </xf>
    <xf numFmtId="0" fontId="34" fillId="0" borderId="1" xfId="14" applyFont="1" applyBorder="1"/>
    <xf numFmtId="0" fontId="23" fillId="23" borderId="1" xfId="0" applyFont="1" applyFill="1" applyBorder="1" applyAlignment="1">
      <alignment horizontal="center" vertical="center" wrapText="1"/>
    </xf>
    <xf numFmtId="172" fontId="34" fillId="0" borderId="1" xfId="14" applyNumberFormat="1" applyFont="1" applyBorder="1"/>
    <xf numFmtId="172" fontId="34" fillId="0" borderId="0" xfId="14" applyNumberFormat="1" applyFont="1"/>
    <xf numFmtId="0" fontId="33" fillId="0" borderId="1" xfId="14" applyFont="1" applyBorder="1"/>
    <xf numFmtId="172" fontId="33" fillId="24" borderId="1" xfId="15" applyNumberFormat="1" applyFont="1" applyFill="1" applyBorder="1" applyProtection="1"/>
    <xf numFmtId="172" fontId="33" fillId="19" borderId="1" xfId="15" applyNumberFormat="1" applyFont="1" applyFill="1" applyBorder="1" applyProtection="1"/>
    <xf numFmtId="0" fontId="34" fillId="0" borderId="3" xfId="14" applyFont="1" applyBorder="1" applyAlignment="1">
      <alignment horizontal="left"/>
    </xf>
    <xf numFmtId="0" fontId="34" fillId="0" borderId="2" xfId="14" applyFont="1" applyBorder="1" applyAlignment="1">
      <alignment horizontal="left"/>
    </xf>
    <xf numFmtId="172" fontId="34" fillId="22" borderId="1" xfId="14" applyNumberFormat="1" applyFont="1" applyFill="1" applyBorder="1"/>
    <xf numFmtId="172" fontId="25" fillId="19" borderId="1" xfId="14" applyNumberFormat="1" applyFont="1" applyFill="1" applyBorder="1"/>
    <xf numFmtId="0" fontId="37" fillId="0" borderId="0" xfId="14" applyFont="1"/>
    <xf numFmtId="172" fontId="11" fillId="11" borderId="1" xfId="2" applyNumberFormat="1" applyFont="1" applyFill="1" applyBorder="1" applyAlignment="1" applyProtection="1">
      <alignment vertical="center"/>
    </xf>
    <xf numFmtId="0" fontId="38" fillId="0" borderId="0" xfId="14" applyFont="1"/>
    <xf numFmtId="165" fontId="11" fillId="0" borderId="0" xfId="2" applyNumberFormat="1" applyFont="1" applyBorder="1" applyAlignment="1" applyProtection="1">
      <alignment horizontal="center" vertical="center"/>
    </xf>
    <xf numFmtId="0" fontId="34" fillId="0" borderId="4" xfId="14" applyFont="1" applyBorder="1"/>
    <xf numFmtId="0" fontId="23" fillId="23" borderId="5" xfId="0" applyFont="1" applyFill="1" applyBorder="1" applyAlignment="1">
      <alignment horizontal="center" vertical="center" wrapText="1"/>
    </xf>
    <xf numFmtId="172" fontId="34" fillId="12" borderId="1" xfId="15" applyNumberFormat="1" applyFont="1" applyFill="1" applyBorder="1" applyProtection="1"/>
    <xf numFmtId="172" fontId="34" fillId="22" borderId="1" xfId="15" applyNumberFormat="1" applyFont="1" applyFill="1" applyBorder="1" applyProtection="1"/>
    <xf numFmtId="172" fontId="34" fillId="19" borderId="1" xfId="15" applyNumberFormat="1" applyFont="1" applyFill="1" applyBorder="1" applyProtection="1"/>
    <xf numFmtId="176" fontId="34" fillId="0" borderId="0" xfId="17" applyNumberFormat="1" applyFont="1" applyBorder="1" applyProtection="1"/>
    <xf numFmtId="169" fontId="33" fillId="0" borderId="0" xfId="17" applyNumberFormat="1" applyFont="1" applyBorder="1" applyAlignment="1" applyProtection="1">
      <alignment horizontal="center" vertical="center"/>
    </xf>
    <xf numFmtId="0" fontId="34" fillId="14" borderId="1" xfId="14" applyFont="1" applyFill="1" applyBorder="1" applyAlignment="1">
      <alignment horizontal="right"/>
    </xf>
    <xf numFmtId="0" fontId="34" fillId="0" borderId="3" xfId="14" applyFont="1" applyBorder="1"/>
    <xf numFmtId="0" fontId="34" fillId="0" borderId="2" xfId="14" applyFont="1" applyBorder="1"/>
    <xf numFmtId="172" fontId="34" fillId="24" borderId="1" xfId="15" applyNumberFormat="1" applyFont="1" applyFill="1" applyBorder="1" applyProtection="1"/>
    <xf numFmtId="172" fontId="34" fillId="20" borderId="1" xfId="14" applyNumberFormat="1" applyFont="1" applyFill="1" applyBorder="1" applyAlignment="1">
      <alignment horizontal="right" vertical="center"/>
    </xf>
    <xf numFmtId="172" fontId="12" fillId="0" borderId="0" xfId="14" applyNumberFormat="1" applyFont="1"/>
    <xf numFmtId="0" fontId="36" fillId="0" borderId="0" xfId="14" applyFont="1"/>
    <xf numFmtId="177" fontId="34" fillId="0" borderId="0" xfId="14" applyNumberFormat="1" applyFont="1"/>
    <xf numFmtId="0" fontId="39" fillId="0" borderId="0" xfId="14" applyFont="1"/>
    <xf numFmtId="0" fontId="35" fillId="25" borderId="0" xfId="14" applyFont="1" applyFill="1" applyAlignment="1">
      <alignment vertical="center"/>
    </xf>
    <xf numFmtId="0" fontId="34" fillId="25" borderId="0" xfId="14" applyFont="1" applyFill="1"/>
    <xf numFmtId="0" fontId="16" fillId="25" borderId="0" xfId="0" applyFont="1" applyFill="1" applyAlignment="1">
      <alignment horizontal="center" vertical="center" wrapText="1"/>
    </xf>
    <xf numFmtId="0" fontId="16" fillId="25" borderId="0" xfId="0" applyFont="1" applyFill="1" applyAlignment="1">
      <alignment vertical="top" wrapText="1"/>
    </xf>
    <xf numFmtId="0" fontId="15" fillId="25" borderId="0" xfId="0" applyFont="1" applyFill="1" applyAlignment="1">
      <alignment horizontal="left" vertical="center"/>
    </xf>
    <xf numFmtId="170" fontId="10" fillId="0" borderId="1" xfId="2" applyNumberFormat="1" applyFont="1" applyFill="1" applyBorder="1" applyAlignment="1" applyProtection="1">
      <alignment vertical="center"/>
    </xf>
    <xf numFmtId="172" fontId="11" fillId="0" borderId="0" xfId="2" applyNumberFormat="1" applyFont="1" applyBorder="1" applyAlignment="1" applyProtection="1">
      <alignment horizontal="center" vertical="center"/>
    </xf>
    <xf numFmtId="172" fontId="11" fillId="0" borderId="0" xfId="2" applyNumberFormat="1" applyFont="1" applyFill="1" applyBorder="1" applyAlignment="1" applyProtection="1">
      <alignment vertical="center"/>
    </xf>
    <xf numFmtId="0" fontId="10" fillId="26" borderId="0" xfId="0" applyFont="1" applyFill="1"/>
    <xf numFmtId="172" fontId="26" fillId="16" borderId="1" xfId="2" applyNumberFormat="1" applyFont="1" applyFill="1" applyBorder="1" applyAlignment="1" applyProtection="1">
      <alignment vertical="center"/>
    </xf>
    <xf numFmtId="0" fontId="26" fillId="16" borderId="1" xfId="0" applyFont="1" applyFill="1" applyBorder="1" applyAlignment="1">
      <alignment horizontal="left" vertical="center"/>
    </xf>
    <xf numFmtId="0" fontId="26" fillId="16" borderId="1" xfId="0" applyFont="1" applyFill="1" applyBorder="1" applyAlignment="1">
      <alignment vertical="center"/>
    </xf>
    <xf numFmtId="165" fontId="26" fillId="16" borderId="1" xfId="2" applyNumberFormat="1" applyFont="1" applyFill="1" applyBorder="1" applyAlignment="1" applyProtection="1">
      <alignment vertical="center"/>
    </xf>
    <xf numFmtId="0" fontId="10" fillId="9" borderId="1" xfId="0" applyFont="1" applyFill="1" applyBorder="1" applyAlignment="1">
      <alignment vertical="center"/>
    </xf>
    <xf numFmtId="172" fontId="34" fillId="12" borderId="1" xfId="14" applyNumberFormat="1" applyFont="1" applyFill="1" applyBorder="1"/>
    <xf numFmtId="172" fontId="33" fillId="12" borderId="1" xfId="14" applyNumberFormat="1" applyFont="1" applyFill="1" applyBorder="1"/>
    <xf numFmtId="176" fontId="33" fillId="12" borderId="1" xfId="17" applyNumberFormat="1" applyFont="1" applyFill="1" applyBorder="1" applyProtection="1"/>
    <xf numFmtId="0" fontId="34" fillId="12" borderId="0" xfId="14" applyFont="1" applyFill="1"/>
    <xf numFmtId="0" fontId="16" fillId="27" borderId="1" xfId="0" applyFont="1" applyFill="1" applyBorder="1" applyAlignment="1">
      <alignment horizontal="left" vertical="center"/>
    </xf>
    <xf numFmtId="0" fontId="2" fillId="0" borderId="0" xfId="0" applyFont="1"/>
    <xf numFmtId="0" fontId="10" fillId="26" borderId="0" xfId="0" applyFont="1" applyFill="1" applyAlignment="1">
      <alignment horizontal="left" vertical="top" wrapText="1"/>
    </xf>
    <xf numFmtId="0" fontId="13" fillId="26" borderId="0" xfId="7" applyFont="1" applyFill="1"/>
    <xf numFmtId="0" fontId="14" fillId="26" borderId="0" xfId="7" applyFont="1" applyFill="1"/>
    <xf numFmtId="0" fontId="16" fillId="13" borderId="1" xfId="0" applyFont="1" applyFill="1" applyBorder="1" applyAlignment="1">
      <alignment vertical="top" wrapText="1"/>
    </xf>
    <xf numFmtId="0" fontId="40" fillId="26" borderId="0" xfId="0" applyFont="1" applyFill="1"/>
    <xf numFmtId="0" fontId="19" fillId="23" borderId="5" xfId="0" applyFont="1" applyFill="1" applyBorder="1" applyAlignment="1">
      <alignment horizontal="center" vertical="center" wrapText="1"/>
    </xf>
    <xf numFmtId="0" fontId="25" fillId="26" borderId="0" xfId="0" applyFont="1" applyFill="1"/>
    <xf numFmtId="0" fontId="7" fillId="26" borderId="0" xfId="7" applyFill="1"/>
    <xf numFmtId="0" fontId="10" fillId="0" borderId="0" xfId="0" applyFont="1" applyAlignment="1">
      <alignment vertical="center"/>
    </xf>
    <xf numFmtId="165" fontId="11" fillId="0" borderId="0" xfId="2" applyNumberFormat="1" applyFont="1" applyBorder="1" applyAlignment="1" applyProtection="1">
      <alignment vertical="center"/>
    </xf>
    <xf numFmtId="0" fontId="10" fillId="0" borderId="0" xfId="0" applyFont="1" applyAlignment="1">
      <alignment horizontal="left" vertical="center" wrapText="1"/>
    </xf>
    <xf numFmtId="0" fontId="16" fillId="25" borderId="0" xfId="0" applyFont="1" applyFill="1"/>
    <xf numFmtId="0" fontId="10" fillId="0" borderId="1" xfId="19" applyNumberFormat="1" applyFont="1" applyFill="1" applyBorder="1" applyAlignment="1" applyProtection="1">
      <alignment horizontal="center" vertical="center"/>
    </xf>
    <xf numFmtId="0" fontId="27" fillId="23" borderId="1" xfId="0" applyFont="1" applyFill="1" applyBorder="1" applyAlignment="1">
      <alignment horizontal="center" vertical="center"/>
    </xf>
    <xf numFmtId="0" fontId="46" fillId="28" borderId="0" xfId="20" applyFont="1" applyFill="1"/>
    <xf numFmtId="0" fontId="31" fillId="26" borderId="0" xfId="0" applyFont="1" applyFill="1"/>
    <xf numFmtId="0" fontId="45" fillId="0" borderId="0" xfId="0" applyFont="1"/>
    <xf numFmtId="0" fontId="51" fillId="0" borderId="0" xfId="0" applyFont="1"/>
    <xf numFmtId="0" fontId="50" fillId="26" borderId="0" xfId="0" applyFont="1" applyFill="1"/>
    <xf numFmtId="171" fontId="10" fillId="11" borderId="1" xfId="2" applyNumberFormat="1" applyFont="1" applyFill="1" applyBorder="1" applyAlignment="1" applyProtection="1">
      <alignment horizontal="center" vertical="center"/>
    </xf>
    <xf numFmtId="169" fontId="10" fillId="11" borderId="1" xfId="1" applyNumberFormat="1" applyFont="1" applyFill="1" applyBorder="1" applyAlignment="1" applyProtection="1">
      <alignment horizontal="center" vertical="center"/>
    </xf>
    <xf numFmtId="166" fontId="10" fillId="0" borderId="0" xfId="2" applyNumberFormat="1" applyFont="1" applyBorder="1" applyAlignment="1" applyProtection="1">
      <alignment vertical="center"/>
    </xf>
    <xf numFmtId="0" fontId="10" fillId="0" borderId="0" xfId="0" applyFont="1" applyAlignment="1">
      <alignment horizontal="left" vertical="center"/>
    </xf>
    <xf numFmtId="166" fontId="10" fillId="0" borderId="0" xfId="2" applyNumberFormat="1" applyFont="1" applyFill="1" applyBorder="1" applyAlignment="1" applyProtection="1">
      <alignment vertical="center"/>
    </xf>
    <xf numFmtId="0" fontId="52" fillId="0" borderId="0" xfId="0" applyFont="1" applyAlignment="1">
      <alignment horizontal="center" vertical="center"/>
    </xf>
    <xf numFmtId="0" fontId="28" fillId="0" borderId="0" xfId="0" applyFont="1" applyAlignment="1">
      <alignment horizontal="center" vertical="center"/>
    </xf>
    <xf numFmtId="165" fontId="28" fillId="0" borderId="0" xfId="2" applyNumberFormat="1" applyFont="1" applyFill="1" applyBorder="1" applyAlignment="1" applyProtection="1">
      <alignment horizontal="center" vertical="center"/>
    </xf>
    <xf numFmtId="0" fontId="28" fillId="0" borderId="0" xfId="0" applyFont="1"/>
    <xf numFmtId="0" fontId="0" fillId="25" borderId="0" xfId="0" applyFill="1"/>
    <xf numFmtId="0" fontId="10" fillId="31" borderId="1" xfId="0" applyFont="1" applyFill="1" applyBorder="1" applyAlignment="1">
      <alignment vertical="center"/>
    </xf>
    <xf numFmtId="165" fontId="10" fillId="31" borderId="1" xfId="2" applyNumberFormat="1" applyFont="1" applyFill="1" applyBorder="1" applyAlignment="1" applyProtection="1">
      <alignment horizontal="center" vertical="center"/>
    </xf>
    <xf numFmtId="0" fontId="10" fillId="31" borderId="2" xfId="0" applyFont="1" applyFill="1" applyBorder="1" applyAlignment="1">
      <alignment horizontal="left" vertical="center"/>
    </xf>
    <xf numFmtId="165" fontId="10" fillId="0" borderId="1" xfId="2" applyNumberFormat="1" applyFont="1" applyFill="1" applyBorder="1" applyAlignment="1" applyProtection="1">
      <alignment horizontal="center" vertical="center"/>
    </xf>
    <xf numFmtId="0" fontId="10" fillId="31" borderId="1" xfId="0" applyFont="1" applyFill="1" applyBorder="1" applyAlignment="1">
      <alignment vertical="center" wrapText="1"/>
    </xf>
    <xf numFmtId="170" fontId="10" fillId="32" borderId="1" xfId="2" applyNumberFormat="1" applyFont="1" applyFill="1" applyBorder="1" applyAlignment="1" applyProtection="1">
      <alignment vertical="center"/>
    </xf>
    <xf numFmtId="165" fontId="10" fillId="0" borderId="1" xfId="2" applyNumberFormat="1" applyFont="1" applyBorder="1" applyAlignment="1" applyProtection="1">
      <alignment horizontal="center" vertical="center"/>
    </xf>
    <xf numFmtId="165" fontId="10" fillId="0" borderId="0" xfId="2" applyNumberFormat="1" applyFont="1" applyBorder="1" applyAlignment="1" applyProtection="1">
      <alignment horizontal="center" vertical="center"/>
    </xf>
    <xf numFmtId="165" fontId="10" fillId="0" borderId="0" xfId="2" applyNumberFormat="1" applyFont="1" applyFill="1" applyBorder="1" applyAlignment="1" applyProtection="1">
      <alignment horizontal="center" vertical="center"/>
    </xf>
    <xf numFmtId="0" fontId="28" fillId="0" borderId="0" xfId="0" applyFont="1" applyAlignment="1">
      <alignment vertical="center" wrapText="1"/>
    </xf>
    <xf numFmtId="172" fontId="28" fillId="0" borderId="0" xfId="2" applyNumberFormat="1" applyFont="1" applyFill="1" applyBorder="1" applyAlignment="1" applyProtection="1">
      <alignment vertical="center"/>
    </xf>
    <xf numFmtId="172" fontId="10" fillId="0" borderId="0" xfId="2" applyNumberFormat="1" applyFont="1" applyFill="1" applyBorder="1" applyAlignment="1" applyProtection="1">
      <alignment horizontal="center" vertical="center"/>
    </xf>
    <xf numFmtId="0" fontId="54" fillId="25" borderId="0" xfId="0" applyFont="1" applyFill="1" applyAlignment="1">
      <alignment horizontal="left"/>
    </xf>
    <xf numFmtId="0" fontId="55" fillId="25" borderId="0" xfId="0" applyFont="1" applyFill="1" applyAlignment="1">
      <alignment horizontal="right"/>
    </xf>
    <xf numFmtId="0" fontId="57" fillId="25" borderId="0" xfId="14" applyFont="1" applyFill="1"/>
    <xf numFmtId="0" fontId="54" fillId="25" borderId="0" xfId="0" applyFont="1" applyFill="1"/>
    <xf numFmtId="165" fontId="10" fillId="0" borderId="1" xfId="2" applyNumberFormat="1" applyFont="1" applyBorder="1" applyAlignment="1" applyProtection="1">
      <alignment vertical="center"/>
    </xf>
    <xf numFmtId="172" fontId="11" fillId="15" borderId="1" xfId="2" applyNumberFormat="1" applyFont="1" applyFill="1" applyBorder="1" applyAlignment="1" applyProtection="1">
      <alignment vertical="center"/>
    </xf>
    <xf numFmtId="165" fontId="10" fillId="0" borderId="1" xfId="2" applyNumberFormat="1" applyFont="1" applyFill="1" applyBorder="1" applyAlignment="1" applyProtection="1">
      <alignment vertical="center"/>
    </xf>
    <xf numFmtId="172" fontId="10" fillId="0" borderId="1" xfId="2" applyNumberFormat="1" applyFont="1" applyBorder="1" applyAlignment="1" applyProtection="1">
      <alignment horizontal="center" vertical="center"/>
    </xf>
    <xf numFmtId="172" fontId="27" fillId="15" borderId="1" xfId="2" applyNumberFormat="1" applyFont="1" applyFill="1" applyBorder="1" applyAlignment="1" applyProtection="1">
      <alignment horizontal="center" vertical="center"/>
    </xf>
    <xf numFmtId="0" fontId="16" fillId="34" borderId="1" xfId="0" applyFont="1" applyFill="1" applyBorder="1" applyAlignment="1">
      <alignment horizontal="left" vertical="center" wrapText="1"/>
    </xf>
    <xf numFmtId="0" fontId="10" fillId="0" borderId="8" xfId="0" applyFont="1" applyBorder="1"/>
    <xf numFmtId="0" fontId="45" fillId="0" borderId="7" xfId="0" applyFont="1" applyBorder="1"/>
    <xf numFmtId="0" fontId="45" fillId="0" borderId="7" xfId="0" applyFont="1" applyBorder="1" applyAlignment="1">
      <alignment horizontal="center"/>
    </xf>
    <xf numFmtId="0" fontId="10" fillId="0" borderId="9" xfId="0" applyFont="1" applyBorder="1"/>
    <xf numFmtId="0" fontId="49" fillId="0" borderId="0" xfId="0" applyFont="1" applyAlignment="1">
      <alignment horizontal="center" vertical="center"/>
    </xf>
    <xf numFmtId="0" fontId="45" fillId="0" borderId="0" xfId="0" applyFont="1" applyAlignment="1">
      <alignment horizontal="center"/>
    </xf>
    <xf numFmtId="0" fontId="45" fillId="0" borderId="0" xfId="0" applyFont="1" applyAlignment="1">
      <alignment horizontal="right"/>
    </xf>
    <xf numFmtId="0" fontId="45" fillId="0" borderId="13" xfId="0" applyFont="1" applyBorder="1"/>
    <xf numFmtId="164" fontId="42" fillId="0" borderId="0" xfId="35" applyBorder="1"/>
    <xf numFmtId="164" fontId="42" fillId="0" borderId="0" xfId="35" applyBorder="1" applyAlignment="1">
      <alignment horizontal="right"/>
    </xf>
    <xf numFmtId="0" fontId="48" fillId="0" borderId="0" xfId="0" applyFont="1" applyAlignment="1">
      <alignment horizontal="left" vertical="center" wrapText="1"/>
    </xf>
    <xf numFmtId="0" fontId="48" fillId="0" borderId="13" xfId="0" applyFont="1" applyBorder="1" applyAlignment="1">
      <alignment horizontal="left" vertical="center" wrapText="1"/>
    </xf>
    <xf numFmtId="0" fontId="45" fillId="0" borderId="0" xfId="0" applyFont="1" applyAlignment="1">
      <alignment horizontal="justify"/>
    </xf>
    <xf numFmtId="0" fontId="41" fillId="0" borderId="0" xfId="0" applyFont="1"/>
    <xf numFmtId="0" fontId="10" fillId="0" borderId="10" xfId="0" applyFont="1" applyBorder="1"/>
    <xf numFmtId="0" fontId="48" fillId="0" borderId="11" xfId="0" applyFont="1" applyBorder="1" applyAlignment="1">
      <alignment horizontal="left" vertical="center" wrapText="1"/>
    </xf>
    <xf numFmtId="0" fontId="48" fillId="0" borderId="14" xfId="0" applyFont="1" applyBorder="1" applyAlignment="1">
      <alignment horizontal="left" vertical="center" wrapText="1"/>
    </xf>
    <xf numFmtId="0" fontId="45" fillId="0" borderId="7" xfId="0" applyFont="1" applyBorder="1" applyAlignment="1">
      <alignment horizontal="center" vertical="center"/>
    </xf>
    <xf numFmtId="0" fontId="16" fillId="0" borderId="1" xfId="0" applyFont="1" applyBorder="1" applyAlignment="1">
      <alignment vertical="center" wrapText="1"/>
    </xf>
    <xf numFmtId="0" fontId="59" fillId="0" borderId="1" xfId="14" applyFont="1" applyBorder="1" applyAlignment="1">
      <alignment horizontal="left" vertical="top" wrapText="1"/>
    </xf>
    <xf numFmtId="0" fontId="16" fillId="13" borderId="1" xfId="0" applyFont="1" applyFill="1" applyBorder="1" applyAlignment="1">
      <alignment horizontal="left" vertical="center"/>
    </xf>
    <xf numFmtId="0" fontId="54" fillId="25" borderId="0" xfId="0" applyFont="1" applyFill="1" applyAlignment="1">
      <alignment horizontal="left" vertical="center"/>
    </xf>
    <xf numFmtId="0" fontId="54" fillId="26" borderId="0" xfId="0" applyFont="1" applyFill="1"/>
    <xf numFmtId="172" fontId="10" fillId="30" borderId="1" xfId="2" applyNumberFormat="1" applyFont="1" applyFill="1" applyBorder="1" applyAlignment="1" applyProtection="1">
      <alignment vertical="center"/>
    </xf>
    <xf numFmtId="10" fontId="10" fillId="35" borderId="1" xfId="1" applyNumberFormat="1" applyFont="1" applyFill="1" applyBorder="1" applyAlignment="1" applyProtection="1">
      <alignment horizontal="center" vertical="center"/>
    </xf>
    <xf numFmtId="0" fontId="10" fillId="35" borderId="1" xfId="0" applyFont="1" applyFill="1" applyBorder="1" applyAlignment="1">
      <alignment vertical="center" wrapText="1"/>
    </xf>
    <xf numFmtId="0" fontId="28" fillId="35" borderId="1" xfId="0" applyFont="1" applyFill="1" applyBorder="1" applyAlignment="1">
      <alignment vertical="center" wrapText="1"/>
    </xf>
    <xf numFmtId="10" fontId="28" fillId="35" borderId="1" xfId="1" applyNumberFormat="1" applyFont="1" applyFill="1" applyBorder="1" applyAlignment="1" applyProtection="1">
      <alignment horizontal="center" vertical="center"/>
    </xf>
    <xf numFmtId="172" fontId="29" fillId="35" borderId="1" xfId="2" applyNumberFormat="1" applyFont="1" applyFill="1" applyBorder="1" applyAlignment="1" applyProtection="1">
      <alignment vertical="center"/>
    </xf>
    <xf numFmtId="0" fontId="40" fillId="0" borderId="1" xfId="0" applyFont="1" applyBorder="1" applyAlignment="1">
      <alignment horizontal="center" vertical="center"/>
    </xf>
    <xf numFmtId="0" fontId="10" fillId="36" borderId="1" xfId="0" applyFont="1" applyFill="1" applyBorder="1" applyAlignment="1">
      <alignment vertical="center"/>
    </xf>
    <xf numFmtId="0" fontId="11" fillId="25" borderId="1" xfId="0" applyFont="1" applyFill="1" applyBorder="1" applyAlignment="1">
      <alignment vertical="center" wrapText="1"/>
    </xf>
    <xf numFmtId="10" fontId="11" fillId="25" borderId="1" xfId="1" applyNumberFormat="1" applyFont="1" applyFill="1" applyBorder="1" applyAlignment="1" applyProtection="1">
      <alignment horizontal="center" vertical="center"/>
    </xf>
    <xf numFmtId="172" fontId="11" fillId="25" borderId="1" xfId="2" applyNumberFormat="1" applyFont="1" applyFill="1" applyBorder="1" applyAlignment="1" applyProtection="1">
      <alignment vertical="center"/>
    </xf>
    <xf numFmtId="0" fontId="10" fillId="25" borderId="1" xfId="0" applyFont="1" applyFill="1" applyBorder="1" applyAlignment="1">
      <alignment vertical="center"/>
    </xf>
    <xf numFmtId="0" fontId="16" fillId="36" borderId="1" xfId="0" applyFont="1" applyFill="1" applyBorder="1" applyAlignment="1">
      <alignment horizontal="left" vertical="center"/>
    </xf>
    <xf numFmtId="0" fontId="10" fillId="25" borderId="1" xfId="0" applyFont="1" applyFill="1" applyBorder="1" applyAlignment="1">
      <alignment horizontal="center" vertical="center"/>
    </xf>
    <xf numFmtId="172" fontId="11" fillId="37" borderId="1" xfId="2" applyNumberFormat="1" applyFont="1" applyFill="1" applyBorder="1" applyAlignment="1" applyProtection="1">
      <alignment vertical="center"/>
    </xf>
    <xf numFmtId="0" fontId="11" fillId="36" borderId="1" xfId="0" applyFont="1" applyFill="1" applyBorder="1" applyAlignment="1">
      <alignment horizontal="left" vertical="center"/>
    </xf>
    <xf numFmtId="0" fontId="10" fillId="36" borderId="2" xfId="0" applyFont="1" applyFill="1" applyBorder="1" applyAlignment="1">
      <alignment horizontal="left" vertical="center"/>
    </xf>
    <xf numFmtId="165" fontId="10" fillId="25" borderId="1" xfId="2" applyNumberFormat="1" applyFont="1" applyFill="1" applyBorder="1" applyAlignment="1" applyProtection="1">
      <alignment horizontal="center" vertical="center"/>
    </xf>
    <xf numFmtId="0" fontId="10" fillId="25" borderId="1" xfId="0" applyFont="1" applyFill="1" applyBorder="1" applyAlignment="1">
      <alignment vertical="center" wrapText="1"/>
    </xf>
    <xf numFmtId="165" fontId="11" fillId="25" borderId="1" xfId="2" applyNumberFormat="1" applyFont="1" applyFill="1" applyBorder="1" applyAlignment="1" applyProtection="1">
      <alignment horizontal="center" vertical="center"/>
    </xf>
    <xf numFmtId="0" fontId="10" fillId="25" borderId="1" xfId="0" applyFont="1" applyFill="1" applyBorder="1" applyAlignment="1">
      <alignment horizontal="left" vertical="center"/>
    </xf>
    <xf numFmtId="0" fontId="25" fillId="25" borderId="1" xfId="0" applyFont="1" applyFill="1" applyBorder="1" applyAlignment="1">
      <alignment vertical="center" wrapText="1"/>
    </xf>
    <xf numFmtId="172" fontId="25" fillId="14" borderId="1" xfId="2" applyNumberFormat="1" applyFont="1" applyFill="1" applyBorder="1" applyAlignment="1" applyProtection="1">
      <alignment vertical="center"/>
    </xf>
    <xf numFmtId="172" fontId="24" fillId="37" borderId="1" xfId="2" applyNumberFormat="1" applyFont="1" applyFill="1" applyBorder="1" applyAlignment="1" applyProtection="1">
      <alignment vertical="center"/>
    </xf>
    <xf numFmtId="0" fontId="24" fillId="0" borderId="1" xfId="0" applyFont="1" applyBorder="1" applyAlignment="1">
      <alignment vertical="center" wrapText="1"/>
    </xf>
    <xf numFmtId="172" fontId="11" fillId="25" borderId="1" xfId="2" applyNumberFormat="1" applyFont="1" applyFill="1" applyBorder="1" applyAlignment="1" applyProtection="1">
      <alignment horizontal="center" vertical="center"/>
    </xf>
    <xf numFmtId="0" fontId="61" fillId="0" borderId="0" xfId="0" applyFont="1" applyAlignment="1">
      <alignment vertical="center"/>
    </xf>
    <xf numFmtId="0" fontId="62" fillId="0" borderId="0" xfId="0" applyFont="1" applyAlignment="1">
      <alignment horizontal="left" vertical="center"/>
    </xf>
    <xf numFmtId="0" fontId="62" fillId="0" borderId="0" xfId="0" applyFont="1" applyAlignment="1">
      <alignment vertical="center"/>
    </xf>
    <xf numFmtId="0" fontId="60" fillId="8" borderId="1" xfId="0" applyFont="1" applyFill="1" applyBorder="1" applyAlignment="1">
      <alignment vertical="center"/>
    </xf>
    <xf numFmtId="0" fontId="60" fillId="10" borderId="1" xfId="0" applyFont="1" applyFill="1" applyBorder="1" applyAlignment="1">
      <alignment horizontal="center" vertical="center" wrapText="1"/>
    </xf>
    <xf numFmtId="0" fontId="62" fillId="3" borderId="1" xfId="0" applyFont="1" applyFill="1" applyBorder="1" applyAlignment="1">
      <alignment horizontal="center" vertical="center"/>
    </xf>
    <xf numFmtId="0" fontId="62" fillId="14" borderId="1" xfId="0" applyFont="1" applyFill="1" applyBorder="1" applyAlignment="1">
      <alignment horizontal="center" vertical="center"/>
    </xf>
    <xf numFmtId="0" fontId="33" fillId="0" borderId="7" xfId="0" applyFont="1" applyBorder="1" applyAlignment="1">
      <alignment horizontal="left" vertical="center"/>
    </xf>
    <xf numFmtId="0" fontId="19" fillId="23" borderId="0" xfId="0" applyFont="1" applyFill="1" applyAlignment="1">
      <alignment horizontal="center" vertical="center" wrapText="1"/>
    </xf>
    <xf numFmtId="0" fontId="20" fillId="0" borderId="1" xfId="0" applyFont="1" applyBorder="1" applyAlignment="1">
      <alignment vertical="top" wrapText="1"/>
    </xf>
    <xf numFmtId="172" fontId="11" fillId="6" borderId="1" xfId="2" applyNumberFormat="1" applyFont="1" applyFill="1" applyBorder="1" applyAlignment="1" applyProtection="1">
      <alignment vertical="center"/>
      <protection locked="0"/>
    </xf>
    <xf numFmtId="10" fontId="28" fillId="2" borderId="1" xfId="1" applyNumberFormat="1" applyFont="1" applyFill="1" applyBorder="1" applyAlignment="1" applyProtection="1">
      <alignment horizontal="center" vertical="center"/>
      <protection locked="0"/>
    </xf>
    <xf numFmtId="10" fontId="10" fillId="2" borderId="1" xfId="1" applyNumberFormat="1" applyFont="1" applyFill="1" applyBorder="1" applyAlignment="1" applyProtection="1">
      <alignment horizontal="center" vertical="center"/>
      <protection locked="0"/>
    </xf>
    <xf numFmtId="0" fontId="10" fillId="2" borderId="1" xfId="0" applyFont="1" applyFill="1" applyBorder="1" applyAlignment="1" applyProtection="1">
      <alignment vertical="center" wrapText="1"/>
      <protection locked="0"/>
    </xf>
    <xf numFmtId="172" fontId="10" fillId="30" borderId="1" xfId="2" applyNumberFormat="1" applyFont="1" applyFill="1" applyBorder="1" applyAlignment="1" applyProtection="1">
      <alignment vertical="center"/>
      <protection locked="0"/>
    </xf>
    <xf numFmtId="172" fontId="11" fillId="37" borderId="1" xfId="2" applyNumberFormat="1" applyFont="1" applyFill="1" applyBorder="1" applyAlignment="1" applyProtection="1">
      <alignment vertical="center"/>
      <protection locked="0"/>
    </xf>
    <xf numFmtId="172" fontId="10" fillId="0" borderId="1" xfId="2" applyNumberFormat="1" applyFont="1" applyFill="1" applyBorder="1" applyAlignment="1" applyProtection="1">
      <alignment vertical="center"/>
      <protection locked="0"/>
    </xf>
    <xf numFmtId="172" fontId="11" fillId="25" borderId="1" xfId="2" applyNumberFormat="1" applyFont="1" applyFill="1" applyBorder="1" applyAlignment="1" applyProtection="1">
      <alignment vertical="center"/>
      <protection locked="0"/>
    </xf>
    <xf numFmtId="172" fontId="28" fillId="35" borderId="1" xfId="2" applyNumberFormat="1" applyFont="1" applyFill="1" applyBorder="1" applyAlignment="1" applyProtection="1">
      <alignment vertical="center"/>
      <protection locked="0"/>
    </xf>
    <xf numFmtId="172" fontId="25" fillId="30" borderId="1" xfId="2" applyNumberFormat="1" applyFont="1" applyFill="1" applyBorder="1" applyAlignment="1" applyProtection="1">
      <alignment vertical="center"/>
      <protection locked="0"/>
    </xf>
    <xf numFmtId="0" fontId="25" fillId="0" borderId="1" xfId="0" applyFont="1" applyBorder="1" applyAlignment="1" applyProtection="1">
      <alignment vertical="center" wrapText="1"/>
      <protection locked="0"/>
    </xf>
    <xf numFmtId="172" fontId="24" fillId="30" borderId="1" xfId="2" applyNumberFormat="1" applyFont="1" applyFill="1" applyBorder="1" applyAlignment="1" applyProtection="1">
      <alignment vertical="center"/>
      <protection locked="0"/>
    </xf>
    <xf numFmtId="172" fontId="10" fillId="0" borderId="0" xfId="2" applyNumberFormat="1" applyFont="1" applyFill="1" applyBorder="1" applyAlignment="1" applyProtection="1">
      <alignment vertical="center"/>
      <protection locked="0"/>
    </xf>
    <xf numFmtId="0" fontId="10" fillId="2" borderId="1" xfId="19" applyNumberFormat="1" applyFont="1" applyFill="1" applyBorder="1" applyAlignment="1" applyProtection="1">
      <alignment horizontal="center" vertical="center"/>
      <protection locked="0"/>
    </xf>
    <xf numFmtId="172" fontId="10" fillId="35" borderId="1" xfId="2" applyNumberFormat="1" applyFont="1" applyFill="1" applyBorder="1" applyAlignment="1" applyProtection="1">
      <alignment vertical="center"/>
      <protection locked="0"/>
    </xf>
    <xf numFmtId="172" fontId="10" fillId="15" borderId="1" xfId="2" applyNumberFormat="1" applyFont="1" applyFill="1" applyBorder="1" applyAlignment="1" applyProtection="1">
      <alignment vertical="center"/>
      <protection locked="0"/>
    </xf>
    <xf numFmtId="172" fontId="10" fillId="6" borderId="1" xfId="2" applyNumberFormat="1" applyFont="1" applyFill="1" applyBorder="1" applyAlignment="1" applyProtection="1">
      <alignment vertical="center"/>
      <protection locked="0"/>
    </xf>
    <xf numFmtId="0" fontId="10" fillId="27" borderId="1" xfId="0" applyFont="1" applyFill="1" applyBorder="1" applyAlignment="1" applyProtection="1">
      <alignment horizontal="center" vertical="center" wrapText="1"/>
      <protection locked="0"/>
    </xf>
    <xf numFmtId="172" fontId="25" fillId="2" borderId="1" xfId="2" applyNumberFormat="1" applyFont="1" applyFill="1" applyBorder="1" applyAlignment="1" applyProtection="1">
      <alignment vertical="center"/>
      <protection locked="0"/>
    </xf>
    <xf numFmtId="0" fontId="10" fillId="27" borderId="1" xfId="1" applyNumberFormat="1" applyFont="1" applyFill="1" applyBorder="1" applyAlignment="1" applyProtection="1">
      <alignment horizontal="center" vertical="center"/>
      <protection locked="0"/>
    </xf>
    <xf numFmtId="182" fontId="45" fillId="33" borderId="1" xfId="35" applyNumberFormat="1" applyFont="1" applyFill="1" applyBorder="1" applyAlignment="1" applyProtection="1">
      <alignment horizontal="center" vertical="center"/>
      <protection locked="0"/>
    </xf>
    <xf numFmtId="170" fontId="45" fillId="33" borderId="1" xfId="35" applyNumberFormat="1" applyFont="1" applyFill="1" applyBorder="1" applyAlignment="1" applyProtection="1">
      <alignment horizontal="right" vertical="center"/>
      <protection locked="0"/>
    </xf>
    <xf numFmtId="0" fontId="10" fillId="27" borderId="1" xfId="2" applyNumberFormat="1" applyFont="1" applyFill="1" applyBorder="1" applyAlignment="1" applyProtection="1">
      <alignment horizontal="center" vertical="center"/>
      <protection locked="0"/>
    </xf>
    <xf numFmtId="0" fontId="47" fillId="0" borderId="0" xfId="0" applyFont="1" applyAlignment="1" applyProtection="1">
      <alignment horizontal="left"/>
      <protection locked="0"/>
    </xf>
    <xf numFmtId="0" fontId="45" fillId="0" borderId="0" xfId="0" applyFont="1" applyAlignment="1" applyProtection="1">
      <alignment horizontal="left"/>
      <protection locked="0"/>
    </xf>
    <xf numFmtId="0" fontId="45" fillId="0" borderId="0" xfId="0" applyFont="1" applyProtection="1">
      <protection locked="0"/>
    </xf>
    <xf numFmtId="182" fontId="45" fillId="0" borderId="0" xfId="35" applyNumberFormat="1" applyFont="1" applyBorder="1" applyAlignment="1" applyProtection="1">
      <alignment horizontal="center" vertical="center"/>
      <protection locked="0"/>
    </xf>
    <xf numFmtId="166" fontId="45" fillId="33" borderId="1" xfId="35" applyNumberFormat="1" applyFont="1" applyFill="1" applyBorder="1" applyAlignment="1" applyProtection="1">
      <alignment horizontal="center" vertical="center"/>
      <protection locked="0"/>
    </xf>
    <xf numFmtId="1" fontId="45" fillId="33" borderId="1" xfId="35" applyNumberFormat="1" applyFont="1" applyFill="1" applyBorder="1" applyAlignment="1" applyProtection="1">
      <alignment horizontal="center" vertical="center"/>
      <protection locked="0"/>
    </xf>
    <xf numFmtId="181" fontId="45" fillId="33" borderId="1" xfId="35" applyNumberFormat="1" applyFont="1" applyFill="1" applyBorder="1" applyAlignment="1" applyProtection="1">
      <alignment horizontal="center" vertical="center"/>
      <protection locked="0"/>
    </xf>
    <xf numFmtId="170" fontId="10" fillId="30" borderId="1" xfId="2" applyNumberFormat="1" applyFont="1" applyFill="1" applyBorder="1" applyAlignment="1" applyProtection="1">
      <alignment vertical="center"/>
      <protection locked="0"/>
    </xf>
    <xf numFmtId="172" fontId="10" fillId="38" borderId="1" xfId="2" applyNumberFormat="1" applyFont="1" applyFill="1" applyBorder="1" applyAlignment="1" applyProtection="1">
      <alignment vertical="center"/>
      <protection locked="0"/>
    </xf>
    <xf numFmtId="9" fontId="10" fillId="34" borderId="1" xfId="1" applyFont="1" applyFill="1" applyBorder="1" applyAlignment="1" applyProtection="1">
      <alignment horizontal="center" vertical="center"/>
      <protection locked="0"/>
    </xf>
    <xf numFmtId="0" fontId="0" fillId="0" borderId="0" xfId="0" applyProtection="1">
      <protection locked="0"/>
    </xf>
    <xf numFmtId="183" fontId="45" fillId="0" borderId="0" xfId="0" applyNumberFormat="1" applyFont="1"/>
    <xf numFmtId="0" fontId="45" fillId="0" borderId="12" xfId="0" applyFont="1" applyBorder="1"/>
    <xf numFmtId="0" fontId="45" fillId="0" borderId="13" xfId="0" applyFont="1" applyBorder="1" applyAlignment="1">
      <alignment horizontal="center"/>
    </xf>
    <xf numFmtId="164" fontId="42" fillId="0" borderId="13" xfId="35" applyBorder="1"/>
    <xf numFmtId="1" fontId="45" fillId="0" borderId="13" xfId="0" applyNumberFormat="1" applyFont="1" applyBorder="1"/>
    <xf numFmtId="0" fontId="62" fillId="3" borderId="1" xfId="0" applyFont="1" applyFill="1" applyBorder="1" applyAlignment="1">
      <alignment vertical="center"/>
    </xf>
    <xf numFmtId="0" fontId="62" fillId="3" borderId="0" xfId="0" applyFont="1" applyFill="1" applyAlignment="1">
      <alignment vertical="center"/>
    </xf>
    <xf numFmtId="165" fontId="60" fillId="3" borderId="1" xfId="2" applyNumberFormat="1" applyFont="1" applyFill="1" applyBorder="1" applyAlignment="1" applyProtection="1">
      <alignment horizontal="center" vertical="center" wrapText="1"/>
    </xf>
    <xf numFmtId="165" fontId="62" fillId="3" borderId="1" xfId="2" applyNumberFormat="1" applyFont="1" applyFill="1" applyBorder="1" applyAlignment="1" applyProtection="1">
      <alignment horizontal="center" vertical="center" wrapText="1"/>
    </xf>
    <xf numFmtId="9" fontId="62" fillId="3" borderId="1" xfId="1" applyFont="1" applyFill="1" applyBorder="1" applyAlignment="1">
      <alignment vertical="center"/>
    </xf>
    <xf numFmtId="169" fontId="62" fillId="3" borderId="1" xfId="1" applyNumberFormat="1" applyFont="1" applyFill="1" applyBorder="1" applyAlignment="1">
      <alignment vertical="center"/>
    </xf>
    <xf numFmtId="0" fontId="63" fillId="3" borderId="0" xfId="0" applyFont="1" applyFill="1" applyAlignment="1">
      <alignment vertical="center"/>
    </xf>
    <xf numFmtId="9" fontId="63" fillId="3" borderId="1" xfId="1" applyFont="1" applyFill="1" applyBorder="1" applyAlignment="1">
      <alignment vertical="center"/>
    </xf>
    <xf numFmtId="169" fontId="63" fillId="3" borderId="1" xfId="1" applyNumberFormat="1" applyFont="1" applyFill="1" applyBorder="1" applyAlignment="1">
      <alignment vertical="center"/>
    </xf>
    <xf numFmtId="0" fontId="34" fillId="0" borderId="0" xfId="14" applyFont="1" applyProtection="1">
      <protection locked="0"/>
    </xf>
    <xf numFmtId="0" fontId="33" fillId="0" borderId="0" xfId="14" applyFont="1" applyProtection="1">
      <protection locked="0"/>
    </xf>
    <xf numFmtId="0" fontId="34" fillId="0" borderId="0" xfId="14" applyFont="1" applyAlignment="1" applyProtection="1">
      <alignment horizontal="right"/>
      <protection locked="0"/>
    </xf>
    <xf numFmtId="0" fontId="35" fillId="0" borderId="0" xfId="14" applyFont="1" applyAlignment="1" applyProtection="1">
      <alignment vertical="center"/>
      <protection locked="0"/>
    </xf>
    <xf numFmtId="178" fontId="34" fillId="27" borderId="1" xfId="19" applyNumberFormat="1" applyFont="1" applyFill="1" applyBorder="1" applyProtection="1">
      <protection locked="0"/>
    </xf>
    <xf numFmtId="172" fontId="34" fillId="21" borderId="1" xfId="15" applyNumberFormat="1" applyFont="1" applyFill="1" applyBorder="1" applyProtection="1">
      <protection locked="0"/>
    </xf>
    <xf numFmtId="172" fontId="34" fillId="2" borderId="1" xfId="15" applyNumberFormat="1" applyFont="1" applyFill="1" applyBorder="1" applyProtection="1">
      <protection locked="0"/>
    </xf>
    <xf numFmtId="0" fontId="56" fillId="39" borderId="1" xfId="14" applyFont="1" applyFill="1" applyBorder="1"/>
    <xf numFmtId="0" fontId="34" fillId="39" borderId="1" xfId="14" applyFont="1" applyFill="1" applyBorder="1" applyProtection="1">
      <protection locked="0"/>
    </xf>
    <xf numFmtId="0" fontId="56" fillId="39" borderId="1" xfId="14" applyFont="1" applyFill="1" applyBorder="1" applyProtection="1">
      <protection locked="0"/>
    </xf>
    <xf numFmtId="172" fontId="34" fillId="2" borderId="1" xfId="14" applyNumberFormat="1" applyFont="1" applyFill="1" applyBorder="1" applyProtection="1">
      <protection locked="0"/>
    </xf>
    <xf numFmtId="0" fontId="34" fillId="2" borderId="1" xfId="14" applyFont="1" applyFill="1" applyBorder="1" applyAlignment="1" applyProtection="1">
      <alignment horizontal="right"/>
      <protection locked="0"/>
    </xf>
    <xf numFmtId="172" fontId="34" fillId="2" borderId="1" xfId="14" applyNumberFormat="1" applyFont="1" applyFill="1" applyBorder="1" applyAlignment="1" applyProtection="1">
      <alignment horizontal="right"/>
      <protection locked="0"/>
    </xf>
    <xf numFmtId="0" fontId="10" fillId="25" borderId="0" xfId="0" applyFont="1" applyFill="1" applyProtection="1">
      <protection locked="0"/>
    </xf>
    <xf numFmtId="0" fontId="54" fillId="25" borderId="0" xfId="0" applyFont="1" applyFill="1" applyProtection="1">
      <protection locked="0"/>
    </xf>
    <xf numFmtId="49" fontId="10" fillId="25" borderId="0" xfId="0" applyNumberFormat="1" applyFont="1" applyFill="1" applyProtection="1">
      <protection locked="0"/>
    </xf>
    <xf numFmtId="14" fontId="10" fillId="25" borderId="0" xfId="0" applyNumberFormat="1" applyFont="1" applyFill="1" applyAlignment="1" applyProtection="1">
      <alignment horizontal="left"/>
      <protection locked="0"/>
    </xf>
    <xf numFmtId="172" fontId="10" fillId="7" borderId="1" xfId="2" applyNumberFormat="1" applyFont="1" applyFill="1" applyBorder="1" applyAlignment="1" applyProtection="1">
      <alignment vertical="center"/>
      <protection locked="0"/>
    </xf>
    <xf numFmtId="172" fontId="10" fillId="17" borderId="1" xfId="2" applyNumberFormat="1" applyFont="1" applyFill="1" applyBorder="1" applyAlignment="1" applyProtection="1">
      <alignment vertical="center"/>
      <protection locked="0"/>
    </xf>
    <xf numFmtId="172" fontId="10" fillId="2" borderId="1" xfId="0" applyNumberFormat="1" applyFont="1" applyFill="1" applyBorder="1" applyProtection="1">
      <protection locked="0"/>
    </xf>
    <xf numFmtId="0" fontId="10" fillId="2" borderId="1" xfId="0" applyFont="1" applyFill="1" applyBorder="1" applyAlignment="1" applyProtection="1">
      <alignment horizontal="left" vertical="center" wrapText="1"/>
      <protection locked="0"/>
    </xf>
    <xf numFmtId="165" fontId="10" fillId="25" borderId="1" xfId="2" applyNumberFormat="1" applyFont="1" applyFill="1" applyBorder="1" applyAlignment="1" applyProtection="1">
      <alignment vertical="center"/>
    </xf>
    <xf numFmtId="0" fontId="11" fillId="25" borderId="1" xfId="0" applyFont="1" applyFill="1" applyBorder="1" applyAlignment="1">
      <alignment vertical="center"/>
    </xf>
    <xf numFmtId="165" fontId="11" fillId="25" borderId="1" xfId="2" applyNumberFormat="1" applyFont="1" applyFill="1" applyBorder="1" applyAlignment="1" applyProtection="1">
      <alignment vertical="center"/>
    </xf>
    <xf numFmtId="6" fontId="11" fillId="40" borderId="1" xfId="2" applyNumberFormat="1" applyFont="1" applyFill="1" applyBorder="1" applyAlignment="1" applyProtection="1">
      <alignment vertical="center"/>
    </xf>
    <xf numFmtId="172" fontId="10" fillId="40" borderId="1" xfId="2" applyNumberFormat="1" applyFont="1" applyFill="1" applyBorder="1" applyAlignment="1" applyProtection="1">
      <alignment vertical="center"/>
    </xf>
    <xf numFmtId="0" fontId="10" fillId="36" borderId="1" xfId="0" applyFont="1" applyFill="1" applyBorder="1" applyAlignment="1">
      <alignment vertical="center" wrapText="1"/>
    </xf>
    <xf numFmtId="165" fontId="10" fillId="36" borderId="1" xfId="2" applyNumberFormat="1" applyFont="1" applyFill="1" applyBorder="1" applyAlignment="1" applyProtection="1">
      <alignment vertical="center"/>
    </xf>
    <xf numFmtId="172" fontId="10" fillId="36" borderId="1" xfId="2" applyNumberFormat="1" applyFont="1" applyFill="1" applyBorder="1" applyAlignment="1" applyProtection="1">
      <alignment vertical="center"/>
    </xf>
    <xf numFmtId="0" fontId="25" fillId="36" borderId="1" xfId="0" applyFont="1" applyFill="1" applyBorder="1" applyAlignment="1">
      <alignment horizontal="left" vertical="center"/>
    </xf>
    <xf numFmtId="0" fontId="10" fillId="36" borderId="1" xfId="0" applyFont="1" applyFill="1" applyBorder="1" applyAlignment="1">
      <alignment horizontal="left" vertical="center"/>
    </xf>
    <xf numFmtId="0" fontId="25" fillId="36" borderId="1" xfId="0" applyFont="1" applyFill="1" applyBorder="1" applyAlignment="1">
      <alignment vertical="center" wrapText="1"/>
    </xf>
    <xf numFmtId="165" fontId="25" fillId="36" borderId="1" xfId="2" applyNumberFormat="1" applyFont="1" applyFill="1" applyBorder="1" applyAlignment="1" applyProtection="1">
      <alignment vertical="center"/>
    </xf>
    <xf numFmtId="172" fontId="25" fillId="36" borderId="1" xfId="2" applyNumberFormat="1" applyFont="1" applyFill="1" applyBorder="1" applyAlignment="1" applyProtection="1">
      <alignment vertical="center"/>
    </xf>
    <xf numFmtId="0" fontId="10" fillId="41" borderId="1" xfId="0" applyFont="1" applyFill="1" applyBorder="1" applyAlignment="1">
      <alignment horizontal="left" vertical="center"/>
    </xf>
    <xf numFmtId="0" fontId="10" fillId="41" borderId="1" xfId="0" applyFont="1" applyFill="1" applyBorder="1" applyAlignment="1">
      <alignment vertical="center" wrapText="1"/>
    </xf>
    <xf numFmtId="165" fontId="10" fillId="41" borderId="1" xfId="2" applyNumberFormat="1" applyFont="1" applyFill="1" applyBorder="1" applyAlignment="1" applyProtection="1">
      <alignment vertical="center"/>
    </xf>
    <xf numFmtId="172" fontId="10" fillId="41" borderId="1" xfId="2" applyNumberFormat="1" applyFont="1" applyFill="1" applyBorder="1" applyAlignment="1" applyProtection="1">
      <alignment vertical="center"/>
    </xf>
    <xf numFmtId="0" fontId="10" fillId="41" borderId="1" xfId="0" applyFont="1" applyFill="1" applyBorder="1" applyAlignment="1">
      <alignment vertical="center"/>
    </xf>
    <xf numFmtId="0" fontId="34" fillId="42" borderId="3" xfId="0" applyFont="1" applyFill="1" applyBorder="1" applyAlignment="1">
      <alignment horizontal="left" vertical="center"/>
    </xf>
    <xf numFmtId="0" fontId="34" fillId="42" borderId="6" xfId="0" applyFont="1" applyFill="1" applyBorder="1" applyAlignment="1">
      <alignment horizontal="left" vertical="center"/>
    </xf>
    <xf numFmtId="0" fontId="34" fillId="42" borderId="2" xfId="0" applyFont="1" applyFill="1" applyBorder="1" applyAlignment="1">
      <alignment horizontal="left" vertical="center"/>
    </xf>
    <xf numFmtId="0" fontId="34" fillId="42" borderId="2" xfId="0" applyFont="1" applyFill="1" applyBorder="1" applyAlignment="1">
      <alignment horizontal="center" vertical="center" wrapText="1"/>
    </xf>
    <xf numFmtId="0" fontId="34" fillId="42" borderId="2" xfId="0" applyFont="1" applyFill="1" applyBorder="1" applyAlignment="1">
      <alignment horizontal="center" vertical="center"/>
    </xf>
    <xf numFmtId="0" fontId="45" fillId="42" borderId="3" xfId="0" applyFont="1" applyFill="1" applyBorder="1" applyAlignment="1">
      <alignment horizontal="left" vertical="center"/>
    </xf>
    <xf numFmtId="0" fontId="45" fillId="42" borderId="6" xfId="0" applyFont="1" applyFill="1" applyBorder="1" applyAlignment="1">
      <alignment horizontal="left" vertical="center"/>
    </xf>
    <xf numFmtId="0" fontId="45" fillId="42" borderId="2" xfId="0" applyFont="1" applyFill="1" applyBorder="1" applyAlignment="1">
      <alignment horizontal="left" vertical="center"/>
    </xf>
    <xf numFmtId="0" fontId="45" fillId="42" borderId="1" xfId="0" applyFont="1" applyFill="1" applyBorder="1" applyAlignment="1">
      <alignment horizontal="center" vertical="center"/>
    </xf>
    <xf numFmtId="0" fontId="45" fillId="42" borderId="2" xfId="0" applyFont="1" applyFill="1" applyBorder="1" applyAlignment="1">
      <alignment horizontal="center" vertical="center" wrapText="1"/>
    </xf>
    <xf numFmtId="0" fontId="45" fillId="42" borderId="2" xfId="0" applyFont="1" applyFill="1" applyBorder="1" applyAlignment="1">
      <alignment horizontal="center" vertical="center"/>
    </xf>
    <xf numFmtId="0" fontId="10" fillId="25" borderId="1" xfId="0" applyFont="1" applyFill="1" applyBorder="1"/>
    <xf numFmtId="172" fontId="10" fillId="25" borderId="1" xfId="2" applyNumberFormat="1" applyFont="1" applyFill="1" applyBorder="1" applyAlignment="1" applyProtection="1">
      <alignment horizontal="center" vertical="center"/>
    </xf>
    <xf numFmtId="172" fontId="10" fillId="37" borderId="1" xfId="2" applyNumberFormat="1" applyFont="1" applyFill="1" applyBorder="1" applyAlignment="1" applyProtection="1">
      <alignment vertical="center"/>
    </xf>
    <xf numFmtId="0" fontId="17" fillId="25" borderId="1" xfId="14" applyFont="1" applyFill="1" applyBorder="1" applyAlignment="1">
      <alignment horizontal="center" vertical="center" wrapText="1"/>
    </xf>
    <xf numFmtId="0" fontId="16" fillId="25" borderId="1" xfId="0" applyFont="1" applyFill="1" applyBorder="1" applyAlignment="1">
      <alignment vertical="center" wrapText="1"/>
    </xf>
    <xf numFmtId="0" fontId="16" fillId="25" borderId="1" xfId="0" applyFont="1" applyFill="1" applyBorder="1" applyAlignment="1">
      <alignment horizontal="left" vertical="top" wrapText="1"/>
    </xf>
    <xf numFmtId="0" fontId="59" fillId="25" borderId="1" xfId="14" applyFont="1" applyFill="1" applyBorder="1" applyAlignment="1">
      <alignment horizontal="center" vertical="center" wrapText="1"/>
    </xf>
    <xf numFmtId="0" fontId="59" fillId="25" borderId="1" xfId="14" applyFont="1" applyFill="1" applyBorder="1" applyAlignment="1">
      <alignment horizontal="left" vertical="center" wrapText="1"/>
    </xf>
    <xf numFmtId="0" fontId="16" fillId="25" borderId="1" xfId="0" applyFont="1" applyFill="1" applyBorder="1" applyAlignment="1">
      <alignment horizontal="left" vertical="center" wrapText="1"/>
    </xf>
    <xf numFmtId="0" fontId="22" fillId="25" borderId="1" xfId="0" applyFont="1" applyFill="1" applyBorder="1" applyAlignment="1">
      <alignment horizontal="left" vertical="center"/>
    </xf>
    <xf numFmtId="0" fontId="16" fillId="25" borderId="1" xfId="0" applyFont="1" applyFill="1" applyBorder="1" applyAlignment="1">
      <alignment vertical="top" wrapText="1"/>
    </xf>
    <xf numFmtId="0" fontId="16" fillId="25" borderId="1" xfId="0" applyFont="1" applyFill="1" applyBorder="1" applyAlignment="1">
      <alignment horizontal="left" vertical="center"/>
    </xf>
    <xf numFmtId="184" fontId="34" fillId="2" borderId="1" xfId="17" applyNumberFormat="1" applyFont="1" applyFill="1" applyBorder="1" applyProtection="1">
      <protection locked="0"/>
    </xf>
    <xf numFmtId="10" fontId="10" fillId="2" borderId="2" xfId="1" applyNumberFormat="1" applyFont="1" applyFill="1" applyBorder="1" applyAlignment="1" applyProtection="1">
      <alignment horizontal="center" vertical="center" wrapText="1"/>
      <protection locked="0"/>
    </xf>
    <xf numFmtId="10" fontId="31" fillId="2" borderId="2" xfId="1" applyNumberFormat="1" applyFont="1" applyFill="1" applyBorder="1" applyAlignment="1" applyProtection="1">
      <alignment horizontal="center" vertical="center" wrapText="1"/>
      <protection locked="0"/>
    </xf>
    <xf numFmtId="0" fontId="10" fillId="26" borderId="0" xfId="0" applyFont="1" applyFill="1" applyAlignment="1">
      <alignment horizontal="left" vertical="top" wrapText="1"/>
    </xf>
    <xf numFmtId="0" fontId="25" fillId="26" borderId="0" xfId="0" applyFont="1" applyFill="1" applyAlignment="1">
      <alignment horizontal="left" vertical="top" wrapText="1"/>
    </xf>
    <xf numFmtId="0" fontId="46" fillId="28" borderId="0" xfId="33" applyFont="1" applyFill="1" applyAlignment="1">
      <alignment horizontal="left" vertical="top" wrapText="1"/>
    </xf>
    <xf numFmtId="0" fontId="10" fillId="25" borderId="3" xfId="0" applyFont="1" applyFill="1" applyBorder="1" applyAlignment="1">
      <alignment horizontal="left" vertical="center" wrapText="1"/>
    </xf>
    <xf numFmtId="0" fontId="10" fillId="25" borderId="2" xfId="0" applyFont="1" applyFill="1" applyBorder="1" applyAlignment="1">
      <alignment horizontal="left" vertical="center" wrapText="1"/>
    </xf>
    <xf numFmtId="0" fontId="23" fillId="23" borderId="10" xfId="0" applyFont="1" applyFill="1" applyBorder="1" applyAlignment="1">
      <alignment horizontal="left" vertical="center" wrapText="1"/>
    </xf>
    <xf numFmtId="0" fontId="23" fillId="23" borderId="11" xfId="0" applyFont="1" applyFill="1" applyBorder="1" applyAlignment="1">
      <alignment horizontal="left" vertical="center" wrapText="1"/>
    </xf>
    <xf numFmtId="0" fontId="23" fillId="23" borderId="0" xfId="0" applyFont="1" applyFill="1" applyAlignment="1">
      <alignment horizontal="left" vertical="center" wrapText="1"/>
    </xf>
    <xf numFmtId="0" fontId="23" fillId="23" borderId="9" xfId="0" applyFont="1" applyFill="1" applyBorder="1" applyAlignment="1">
      <alignment horizontal="center" vertical="center" wrapText="1"/>
    </xf>
    <xf numFmtId="0" fontId="23" fillId="23" borderId="0" xfId="0" applyFont="1" applyFill="1" applyAlignment="1">
      <alignment horizontal="center" vertical="center" wrapText="1"/>
    </xf>
    <xf numFmtId="0" fontId="23" fillId="23" borderId="8" xfId="0" applyFont="1" applyFill="1" applyBorder="1" applyAlignment="1">
      <alignment horizontal="center" vertical="center"/>
    </xf>
    <xf numFmtId="0" fontId="23" fillId="23" borderId="9" xfId="0" applyFont="1" applyFill="1" applyBorder="1" applyAlignment="1">
      <alignment horizontal="center" vertical="center"/>
    </xf>
    <xf numFmtId="0" fontId="45" fillId="0" borderId="7" xfId="0" applyFont="1" applyBorder="1" applyAlignment="1" applyProtection="1">
      <alignment horizontal="left"/>
      <protection locked="0"/>
    </xf>
    <xf numFmtId="0" fontId="45" fillId="0" borderId="0" xfId="0" applyFont="1" applyAlignment="1" applyProtection="1">
      <alignment horizontal="left"/>
      <protection locked="0"/>
    </xf>
    <xf numFmtId="0" fontId="45" fillId="0" borderId="7" xfId="0" applyFont="1" applyBorder="1" applyAlignment="1">
      <alignment horizontal="left"/>
    </xf>
    <xf numFmtId="0" fontId="45" fillId="0" borderId="0" xfId="0" applyFont="1" applyAlignment="1">
      <alignment horizontal="left"/>
    </xf>
    <xf numFmtId="0" fontId="23" fillId="23" borderId="8" xfId="0" applyFont="1" applyFill="1" applyBorder="1" applyAlignment="1">
      <alignment horizontal="left" vertical="center" wrapText="1"/>
    </xf>
    <xf numFmtId="0" fontId="23" fillId="23" borderId="7" xfId="0" applyFont="1" applyFill="1" applyBorder="1" applyAlignment="1">
      <alignment horizontal="left" vertical="center" wrapText="1"/>
    </xf>
    <xf numFmtId="0" fontId="48" fillId="29" borderId="7" xfId="0" applyFont="1" applyFill="1" applyBorder="1" applyAlignment="1">
      <alignment horizontal="left" vertical="center" wrapText="1"/>
    </xf>
    <xf numFmtId="0" fontId="48" fillId="29" borderId="0" xfId="0" applyFont="1" applyFill="1" applyAlignment="1">
      <alignment horizontal="left" vertical="center" wrapText="1"/>
    </xf>
    <xf numFmtId="0" fontId="23" fillId="23" borderId="5" xfId="0" applyFont="1" applyFill="1" applyBorder="1" applyAlignment="1">
      <alignment horizontal="center" vertical="center"/>
    </xf>
    <xf numFmtId="0" fontId="23" fillId="23" borderId="4" xfId="0" applyFont="1" applyFill="1" applyBorder="1" applyAlignment="1">
      <alignment horizontal="center" vertical="center"/>
    </xf>
    <xf numFmtId="0" fontId="23" fillId="23" borderId="5" xfId="0" applyFont="1" applyFill="1" applyBorder="1" applyAlignment="1">
      <alignment horizontal="center" vertical="center" wrapText="1"/>
    </xf>
    <xf numFmtId="0" fontId="23" fillId="23" borderId="4" xfId="0" applyFont="1" applyFill="1" applyBorder="1" applyAlignment="1">
      <alignment horizontal="center" vertical="center" wrapText="1"/>
    </xf>
    <xf numFmtId="0" fontId="34" fillId="0" borderId="3" xfId="14" applyFont="1" applyBorder="1" applyAlignment="1">
      <alignment horizontal="left"/>
    </xf>
    <xf numFmtId="0" fontId="34" fillId="0" borderId="2" xfId="14" applyFont="1" applyBorder="1" applyAlignment="1">
      <alignment horizontal="left"/>
    </xf>
    <xf numFmtId="0" fontId="23" fillId="23" borderId="1" xfId="0" applyFont="1" applyFill="1" applyBorder="1" applyAlignment="1">
      <alignment horizontal="center" vertical="center" wrapText="1"/>
    </xf>
    <xf numFmtId="0" fontId="10" fillId="0" borderId="3" xfId="0" applyFont="1" applyBorder="1" applyAlignment="1">
      <alignment horizontal="right" vertical="center"/>
    </xf>
    <xf numFmtId="0" fontId="10" fillId="0" borderId="2" xfId="0" applyFont="1" applyBorder="1" applyAlignment="1">
      <alignment horizontal="right" vertical="center"/>
    </xf>
    <xf numFmtId="0" fontId="31" fillId="0" borderId="3" xfId="0" applyFont="1" applyBorder="1" applyAlignment="1">
      <alignment horizontal="right" vertical="center"/>
    </xf>
    <xf numFmtId="0" fontId="31" fillId="0" borderId="2" xfId="0" applyFont="1" applyBorder="1" applyAlignment="1">
      <alignment horizontal="right" vertical="center"/>
    </xf>
    <xf numFmtId="0" fontId="64" fillId="0" borderId="9" xfId="0" applyFont="1" applyBorder="1" applyAlignment="1">
      <alignment horizontal="center" vertical="center" wrapText="1"/>
    </xf>
    <xf numFmtId="0" fontId="64" fillId="0" borderId="0" xfId="0" applyFont="1" applyAlignment="1">
      <alignment horizontal="center" vertical="center" wrapText="1"/>
    </xf>
    <xf numFmtId="0" fontId="28" fillId="26" borderId="0" xfId="0" applyFont="1" applyFill="1" applyAlignment="1">
      <alignment horizontal="left" vertical="top" wrapText="1"/>
    </xf>
  </cellXfs>
  <cellStyles count="39">
    <cellStyle name="Erklärender Text 2" xfId="18" xr:uid="{C9CB5E6B-9A9E-45A2-9944-9B8FD726B387}"/>
    <cellStyle name="Erklärender Text 2 2" xfId="25" xr:uid="{8B818858-871E-4BE3-AC68-800F1053309F}"/>
    <cellStyle name="Komma" xfId="19" builtinId="3"/>
    <cellStyle name="Komma 2" xfId="4" xr:uid="{EBE6DF64-0CA8-47A9-8445-F7AA4EA2F461}"/>
    <cellStyle name="Komma 2 2" xfId="26" xr:uid="{3B2C89FC-5708-4A87-89EA-30D744A36F14}"/>
    <cellStyle name="Komma 3" xfId="16" xr:uid="{693D2940-A797-4A15-99E6-FE6DEAD0921A}"/>
    <cellStyle name="Komma 3 2" xfId="27" xr:uid="{BEE170A3-565A-4E65-A26B-8E8ACE59A5D1}"/>
    <cellStyle name="Komma 4" xfId="21" xr:uid="{F443CA1B-3722-4D0D-BE0D-BA1D0A70695A}"/>
    <cellStyle name="Link" xfId="7" builtinId="8"/>
    <cellStyle name="Link 2" xfId="24" xr:uid="{A42DB247-FD1F-46DD-BD61-F58DD5F48515}"/>
    <cellStyle name="Prozent" xfId="1" builtinId="5"/>
    <cellStyle name="Prozent 2" xfId="8" xr:uid="{9F1D3342-6195-4CAB-B577-CCE699A60272}"/>
    <cellStyle name="Prozent 2 2" xfId="28" xr:uid="{E123D809-A275-4FDA-884B-4DB165227F13}"/>
    <cellStyle name="Prozent 3" xfId="6" xr:uid="{9F4879A7-D48F-49BB-8571-6F72B6F53DF4}"/>
    <cellStyle name="Prozent 3 2" xfId="29" xr:uid="{4E3669FB-7612-4BE7-B9BA-5A7B6C125084}"/>
    <cellStyle name="Prozent 4" xfId="17" xr:uid="{9CE44142-74AD-442B-9204-819342DAFDC0}"/>
    <cellStyle name="Prozent 4 2" xfId="30" xr:uid="{2F165A6B-D795-4F34-85F1-1C810AE6EC88}"/>
    <cellStyle name="Prozent 5" xfId="23" xr:uid="{406277C8-9530-4F42-A9F2-1B1CC3109147}"/>
    <cellStyle name="Standard" xfId="0" builtinId="0"/>
    <cellStyle name="Standard 2" xfId="9" xr:uid="{7B69EE3A-524F-4AF5-9554-B4BF3127D540}"/>
    <cellStyle name="Standard 3" xfId="10" xr:uid="{18B61CCF-27CF-457F-AE4B-BD8711DDA8F7}"/>
    <cellStyle name="Standard 3 2" xfId="13" xr:uid="{7F9F0EF5-BF6D-4D5B-B9BE-72032C53AC50}"/>
    <cellStyle name="Standard 3 2 2" xfId="32" xr:uid="{1D5A788E-7282-4ED8-ACC2-A7111F815695}"/>
    <cellStyle name="Standard 3 3" xfId="31" xr:uid="{DF2006F2-3CF7-41BE-9CE1-8AC98859E64C}"/>
    <cellStyle name="Standard 4" xfId="3" xr:uid="{8DFF9033-BD8E-455B-A908-CFB69B6D0877}"/>
    <cellStyle name="Standard 4 2" xfId="33" xr:uid="{811FD217-2278-4F4D-A9A9-EA1D1139C153}"/>
    <cellStyle name="Standard 5" xfId="14" xr:uid="{92F5B662-A999-4C43-8C93-011212FB27EA}"/>
    <cellStyle name="Standard 5 2" xfId="34" xr:uid="{D52360AC-803F-4BBB-B8F8-AB3C4BEADA8D}"/>
    <cellStyle name="Standard 6" xfId="20" xr:uid="{096BCF12-2CEF-453C-BE2C-58307C6AB137}"/>
    <cellStyle name="Währung" xfId="2" builtinId="4"/>
    <cellStyle name="Währung 2" xfId="11" xr:uid="{AE1BAFBF-E4FA-438F-BBAD-9972572C5892}"/>
    <cellStyle name="Währung 2 2" xfId="35" xr:uid="{BB29C522-1FB5-4873-B75F-A8B5F8866FC1}"/>
    <cellStyle name="Währung 3" xfId="5" xr:uid="{FE235ECB-AB99-4305-A3A3-B0A9CE62A431}"/>
    <cellStyle name="Währung 3 2" xfId="36" xr:uid="{2C3A3ABB-3EB0-4029-AAC8-397D62873198}"/>
    <cellStyle name="Währung 4" xfId="12" xr:uid="{5F332B77-BCA0-4382-B592-48F7464385CE}"/>
    <cellStyle name="Währung 4 2" xfId="37" xr:uid="{E8E0E24B-7B07-4DED-B8E4-0A26C96E7A1C}"/>
    <cellStyle name="Währung 5" xfId="15" xr:uid="{F17895BA-F698-4244-B323-E0EAC230636A}"/>
    <cellStyle name="Währung 5 2" xfId="38" xr:uid="{BC329B34-B437-410C-8DE7-25919B4DF3D7}"/>
    <cellStyle name="Währung 6" xfId="22" xr:uid="{A056B401-397B-4318-A774-9FAA800D75C6}"/>
  </cellStyles>
  <dxfs count="0"/>
  <tableStyles count="0" defaultTableStyle="TableStyleMedium2" defaultPivotStyle="PivotStyleLight16"/>
  <colors>
    <mruColors>
      <color rgb="FFDDEBCE"/>
      <color rgb="FFFEFAED"/>
      <color rgb="FFFAE6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3.jpg"/><Relationship Id="rId7" Type="http://schemas.openxmlformats.org/officeDocument/2006/relationships/image" Target="../media/image6.emf"/><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5.webp"/><Relationship Id="rId5" Type="http://schemas.openxmlformats.org/officeDocument/2006/relationships/image" Target="../media/image4.png"/><Relationship Id="rId4" Type="http://schemas.openxmlformats.org/officeDocument/2006/relationships/hyperlink" Target="https://creativecommons.org/licenses/by-nc-nd/4.0/" TargetMode="External"/><Relationship Id="rId9" Type="http://schemas.openxmlformats.org/officeDocument/2006/relationships/image" Target="../media/image8.emf"/></Relationships>
</file>

<file path=xl/drawings/_rels/drawing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22</xdr:row>
      <xdr:rowOff>0</xdr:rowOff>
    </xdr:from>
    <xdr:to>
      <xdr:col>1</xdr:col>
      <xdr:colOff>2234104</xdr:colOff>
      <xdr:row>30</xdr:row>
      <xdr:rowOff>148166</xdr:rowOff>
    </xdr:to>
    <xdr:pic>
      <xdr:nvPicPr>
        <xdr:cNvPr id="3" name="Grafik 2">
          <a:extLst>
            <a:ext uri="{FF2B5EF4-FFF2-40B4-BE49-F238E27FC236}">
              <a16:creationId xmlns:a16="http://schemas.microsoft.com/office/drawing/2014/main" id="{A1F8739C-4DF1-DFCD-95ED-63D37E42A5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3562350"/>
          <a:ext cx="2186479" cy="1443566"/>
        </a:xfrm>
        <a:prstGeom prst="rect">
          <a:avLst/>
        </a:prstGeom>
      </xdr:spPr>
    </xdr:pic>
    <xdr:clientData/>
  </xdr:twoCellAnchor>
  <xdr:twoCellAnchor>
    <xdr:from>
      <xdr:col>2</xdr:col>
      <xdr:colOff>0</xdr:colOff>
      <xdr:row>0</xdr:row>
      <xdr:rowOff>67235</xdr:rowOff>
    </xdr:from>
    <xdr:to>
      <xdr:col>3</xdr:col>
      <xdr:colOff>425824</xdr:colOff>
      <xdr:row>3</xdr:row>
      <xdr:rowOff>123265</xdr:rowOff>
    </xdr:to>
    <xdr:sp macro="" textlink="">
      <xdr:nvSpPr>
        <xdr:cNvPr id="5" name="Rechteck 4">
          <a:extLst>
            <a:ext uri="{FF2B5EF4-FFF2-40B4-BE49-F238E27FC236}">
              <a16:creationId xmlns:a16="http://schemas.microsoft.com/office/drawing/2014/main" id="{F459CF88-5A2B-B9FF-93C4-5A0AABEC02E1}"/>
            </a:ext>
          </a:extLst>
        </xdr:cNvPr>
        <xdr:cNvSpPr/>
      </xdr:nvSpPr>
      <xdr:spPr>
        <a:xfrm>
          <a:off x="2879913" y="67235"/>
          <a:ext cx="986117" cy="56029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kern="1200"/>
        </a:p>
      </xdr:txBody>
    </xdr:sp>
    <xdr:clientData/>
  </xdr:twoCellAnchor>
  <xdr:twoCellAnchor editAs="oneCell">
    <xdr:from>
      <xdr:col>2</xdr:col>
      <xdr:colOff>142875</xdr:colOff>
      <xdr:row>0</xdr:row>
      <xdr:rowOff>124946</xdr:rowOff>
    </xdr:from>
    <xdr:to>
      <xdr:col>3</xdr:col>
      <xdr:colOff>572620</xdr:colOff>
      <xdr:row>3</xdr:row>
      <xdr:rowOff>70539</xdr:rowOff>
    </xdr:to>
    <xdr:pic>
      <xdr:nvPicPr>
        <xdr:cNvPr id="2" name="Grafik 1">
          <a:extLst>
            <a:ext uri="{FF2B5EF4-FFF2-40B4-BE49-F238E27FC236}">
              <a16:creationId xmlns:a16="http://schemas.microsoft.com/office/drawing/2014/main" id="{DEA6EF4E-984B-4DF4-946D-0FFB5613B46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52750" y="124946"/>
          <a:ext cx="686920" cy="459943"/>
        </a:xfrm>
        <a:prstGeom prst="rect">
          <a:avLst/>
        </a:prstGeom>
      </xdr:spPr>
    </xdr:pic>
    <xdr:clientData/>
  </xdr:twoCellAnchor>
  <xdr:twoCellAnchor editAs="oneCell">
    <xdr:from>
      <xdr:col>3</xdr:col>
      <xdr:colOff>43228</xdr:colOff>
      <xdr:row>21</xdr:row>
      <xdr:rowOff>159729</xdr:rowOff>
    </xdr:from>
    <xdr:to>
      <xdr:col>3</xdr:col>
      <xdr:colOff>1963879</xdr:colOff>
      <xdr:row>30</xdr:row>
      <xdr:rowOff>146539</xdr:rowOff>
    </xdr:to>
    <xdr:pic>
      <xdr:nvPicPr>
        <xdr:cNvPr id="6" name="Grafik 5">
          <a:extLst>
            <a:ext uri="{FF2B5EF4-FFF2-40B4-BE49-F238E27FC236}">
              <a16:creationId xmlns:a16="http://schemas.microsoft.com/office/drawing/2014/main" id="{FD40DDE2-0491-8FCA-8B73-5965153F06C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10278" y="3560154"/>
          <a:ext cx="1920651" cy="1444135"/>
        </a:xfrm>
        <a:prstGeom prst="rect">
          <a:avLst/>
        </a:prstGeom>
      </xdr:spPr>
    </xdr:pic>
    <xdr:clientData/>
  </xdr:twoCellAnchor>
  <xdr:twoCellAnchor editAs="oneCell">
    <xdr:from>
      <xdr:col>5</xdr:col>
      <xdr:colOff>1314449</xdr:colOff>
      <xdr:row>0</xdr:row>
      <xdr:rowOff>124654</xdr:rowOff>
    </xdr:from>
    <xdr:to>
      <xdr:col>6</xdr:col>
      <xdr:colOff>47577</xdr:colOff>
      <xdr:row>2</xdr:row>
      <xdr:rowOff>137720</xdr:rowOff>
    </xdr:to>
    <xdr:pic>
      <xdr:nvPicPr>
        <xdr:cNvPr id="10" name="Grafik 9">
          <a:hlinkClick xmlns:r="http://schemas.openxmlformats.org/officeDocument/2006/relationships" r:id="rId4"/>
          <a:extLst>
            <a:ext uri="{FF2B5EF4-FFF2-40B4-BE49-F238E27FC236}">
              <a16:creationId xmlns:a16="http://schemas.microsoft.com/office/drawing/2014/main" id="{2349AFA7-C4CA-25D8-DE13-F8F34F5403A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343774" y="124654"/>
          <a:ext cx="1047703" cy="365491"/>
        </a:xfrm>
        <a:prstGeom prst="rect">
          <a:avLst/>
        </a:prstGeom>
      </xdr:spPr>
    </xdr:pic>
    <xdr:clientData/>
  </xdr:twoCellAnchor>
  <xdr:twoCellAnchor editAs="oneCell">
    <xdr:from>
      <xdr:col>5</xdr:col>
      <xdr:colOff>47625</xdr:colOff>
      <xdr:row>22</xdr:row>
      <xdr:rowOff>0</xdr:rowOff>
    </xdr:from>
    <xdr:to>
      <xdr:col>5</xdr:col>
      <xdr:colOff>1485900</xdr:colOff>
      <xdr:row>30</xdr:row>
      <xdr:rowOff>142875</xdr:rowOff>
    </xdr:to>
    <xdr:pic>
      <xdr:nvPicPr>
        <xdr:cNvPr id="12" name="Grafik 11">
          <a:extLst>
            <a:ext uri="{FF2B5EF4-FFF2-40B4-BE49-F238E27FC236}">
              <a16:creationId xmlns:a16="http://schemas.microsoft.com/office/drawing/2014/main" id="{2B4F54D1-AC74-547A-1B2C-77A50A07D9D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076950" y="3562350"/>
          <a:ext cx="1438275" cy="1438275"/>
        </a:xfrm>
        <a:prstGeom prst="rect">
          <a:avLst/>
        </a:prstGeom>
      </xdr:spPr>
    </xdr:pic>
    <xdr:clientData/>
  </xdr:twoCellAnchor>
  <xdr:twoCellAnchor editAs="oneCell">
    <xdr:from>
      <xdr:col>1</xdr:col>
      <xdr:colOff>0</xdr:colOff>
      <xdr:row>37</xdr:row>
      <xdr:rowOff>184547</xdr:rowOff>
    </xdr:from>
    <xdr:to>
      <xdr:col>2</xdr:col>
      <xdr:colOff>9525</xdr:colOff>
      <xdr:row>39</xdr:row>
      <xdr:rowOff>1191</xdr:rowOff>
    </xdr:to>
    <xdr:pic>
      <xdr:nvPicPr>
        <xdr:cNvPr id="9" name="Grafik 8">
          <a:extLst>
            <a:ext uri="{FF2B5EF4-FFF2-40B4-BE49-F238E27FC236}">
              <a16:creationId xmlns:a16="http://schemas.microsoft.com/office/drawing/2014/main" id="{6EDCC8D0-464C-9EA7-CBDD-D88970678D5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42875" y="6101953"/>
          <a:ext cx="2676525" cy="1976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250032</xdr:colOff>
      <xdr:row>37</xdr:row>
      <xdr:rowOff>184547</xdr:rowOff>
    </xdr:from>
    <xdr:to>
      <xdr:col>4</xdr:col>
      <xdr:colOff>3573</xdr:colOff>
      <xdr:row>39</xdr:row>
      <xdr:rowOff>3572</xdr:rowOff>
    </xdr:to>
    <xdr:pic>
      <xdr:nvPicPr>
        <xdr:cNvPr id="11" name="Grafik 10">
          <a:extLst>
            <a:ext uri="{FF2B5EF4-FFF2-40B4-BE49-F238E27FC236}">
              <a16:creationId xmlns:a16="http://schemas.microsoft.com/office/drawing/2014/main" id="{3AC0B7FD-9209-3A08-B0D4-36FA180E2C3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059907" y="6101953"/>
          <a:ext cx="267652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291704</xdr:colOff>
      <xdr:row>37</xdr:row>
      <xdr:rowOff>172641</xdr:rowOff>
    </xdr:from>
    <xdr:to>
      <xdr:col>6</xdr:col>
      <xdr:colOff>3572</xdr:colOff>
      <xdr:row>38</xdr:row>
      <xdr:rowOff>182166</xdr:rowOff>
    </xdr:to>
    <xdr:pic>
      <xdr:nvPicPr>
        <xdr:cNvPr id="16" name="Grafik 15">
          <a:extLst>
            <a:ext uri="{FF2B5EF4-FFF2-40B4-BE49-F238E27FC236}">
              <a16:creationId xmlns:a16="http://schemas.microsoft.com/office/drawing/2014/main" id="{9DB187DF-E63A-375F-F791-EFE222E6E35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024563" y="6090047"/>
          <a:ext cx="232529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156882</xdr:colOff>
      <xdr:row>0</xdr:row>
      <xdr:rowOff>56029</xdr:rowOff>
    </xdr:from>
    <xdr:to>
      <xdr:col>3</xdr:col>
      <xdr:colOff>842682</xdr:colOff>
      <xdr:row>2</xdr:row>
      <xdr:rowOff>134412</xdr:rowOff>
    </xdr:to>
    <xdr:pic>
      <xdr:nvPicPr>
        <xdr:cNvPr id="2" name="Grafik 1">
          <a:extLst>
            <a:ext uri="{FF2B5EF4-FFF2-40B4-BE49-F238E27FC236}">
              <a16:creationId xmlns:a16="http://schemas.microsoft.com/office/drawing/2014/main" id="{15A64C63-F148-4075-92AA-4D3C358A18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2029" y="56029"/>
          <a:ext cx="685800" cy="448177"/>
        </a:xfrm>
        <a:prstGeom prst="rect">
          <a:avLst/>
        </a:prstGeom>
      </xdr:spPr>
    </xdr:pic>
    <xdr:clientData/>
  </xdr:twoCellAnchor>
  <xdr:twoCellAnchor editAs="oneCell">
    <xdr:from>
      <xdr:col>2</xdr:col>
      <xdr:colOff>56029</xdr:colOff>
      <xdr:row>8</xdr:row>
      <xdr:rowOff>112060</xdr:rowOff>
    </xdr:from>
    <xdr:to>
      <xdr:col>2</xdr:col>
      <xdr:colOff>618082</xdr:colOff>
      <xdr:row>8</xdr:row>
      <xdr:rowOff>397850</xdr:rowOff>
    </xdr:to>
    <xdr:pic>
      <xdr:nvPicPr>
        <xdr:cNvPr id="3" name="Grafik 2">
          <a:extLst>
            <a:ext uri="{FF2B5EF4-FFF2-40B4-BE49-F238E27FC236}">
              <a16:creationId xmlns:a16="http://schemas.microsoft.com/office/drawing/2014/main" id="{A5E95CE4-6324-1B09-3EB8-72D2FFFCEF12}"/>
            </a:ext>
          </a:extLst>
        </xdr:cNvPr>
        <xdr:cNvPicPr>
          <a:picLocks noChangeAspect="1"/>
        </xdr:cNvPicPr>
      </xdr:nvPicPr>
      <xdr:blipFill>
        <a:blip xmlns:r="http://schemas.openxmlformats.org/officeDocument/2006/relationships" r:embed="rId2"/>
        <a:stretch>
          <a:fillRect/>
        </a:stretch>
      </xdr:blipFill>
      <xdr:spPr>
        <a:xfrm>
          <a:off x="571500" y="2633384"/>
          <a:ext cx="562053" cy="2857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285750</xdr:colOff>
      <xdr:row>0</xdr:row>
      <xdr:rowOff>38100</xdr:rowOff>
    </xdr:from>
    <xdr:to>
      <xdr:col>5</xdr:col>
      <xdr:colOff>971550</xdr:colOff>
      <xdr:row>2</xdr:row>
      <xdr:rowOff>114802</xdr:rowOff>
    </xdr:to>
    <xdr:pic>
      <xdr:nvPicPr>
        <xdr:cNvPr id="2" name="Grafik 1">
          <a:extLst>
            <a:ext uri="{FF2B5EF4-FFF2-40B4-BE49-F238E27FC236}">
              <a16:creationId xmlns:a16="http://schemas.microsoft.com/office/drawing/2014/main" id="{9088D1B6-538C-49B1-A5A7-F7F1843599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3100" y="38100"/>
          <a:ext cx="685800" cy="4481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285750</xdr:colOff>
      <xdr:row>0</xdr:row>
      <xdr:rowOff>28575</xdr:rowOff>
    </xdr:from>
    <xdr:to>
      <xdr:col>5</xdr:col>
      <xdr:colOff>971550</xdr:colOff>
      <xdr:row>2</xdr:row>
      <xdr:rowOff>124327</xdr:rowOff>
    </xdr:to>
    <xdr:pic>
      <xdr:nvPicPr>
        <xdr:cNvPr id="3" name="Grafik 2">
          <a:extLst>
            <a:ext uri="{FF2B5EF4-FFF2-40B4-BE49-F238E27FC236}">
              <a16:creationId xmlns:a16="http://schemas.microsoft.com/office/drawing/2014/main" id="{0D6DD918-7A25-4504-8517-8F1453AEEA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05475" y="28575"/>
          <a:ext cx="685800" cy="4481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285750</xdr:colOff>
      <xdr:row>0</xdr:row>
      <xdr:rowOff>28575</xdr:rowOff>
    </xdr:from>
    <xdr:to>
      <xdr:col>5</xdr:col>
      <xdr:colOff>971550</xdr:colOff>
      <xdr:row>2</xdr:row>
      <xdr:rowOff>124327</xdr:rowOff>
    </xdr:to>
    <xdr:pic>
      <xdr:nvPicPr>
        <xdr:cNvPr id="2" name="Grafik 1">
          <a:extLst>
            <a:ext uri="{FF2B5EF4-FFF2-40B4-BE49-F238E27FC236}">
              <a16:creationId xmlns:a16="http://schemas.microsoft.com/office/drawing/2014/main" id="{B375662C-00E4-494F-987F-C70171787C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3150" y="28575"/>
          <a:ext cx="685800" cy="4481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276226</xdr:colOff>
      <xdr:row>0</xdr:row>
      <xdr:rowOff>47626</xdr:rowOff>
    </xdr:from>
    <xdr:to>
      <xdr:col>5</xdr:col>
      <xdr:colOff>962026</xdr:colOff>
      <xdr:row>2</xdr:row>
      <xdr:rowOff>143378</xdr:rowOff>
    </xdr:to>
    <xdr:pic>
      <xdr:nvPicPr>
        <xdr:cNvPr id="3" name="Grafik 2">
          <a:extLst>
            <a:ext uri="{FF2B5EF4-FFF2-40B4-BE49-F238E27FC236}">
              <a16:creationId xmlns:a16="http://schemas.microsoft.com/office/drawing/2014/main" id="{61A0DF8B-5D64-05BE-FBBD-8480925FF7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95951" y="47626"/>
          <a:ext cx="685800" cy="4481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47625</xdr:colOff>
      <xdr:row>0</xdr:row>
      <xdr:rowOff>38100</xdr:rowOff>
    </xdr:from>
    <xdr:to>
      <xdr:col>4</xdr:col>
      <xdr:colOff>733425</xdr:colOff>
      <xdr:row>3</xdr:row>
      <xdr:rowOff>502</xdr:rowOff>
    </xdr:to>
    <xdr:pic>
      <xdr:nvPicPr>
        <xdr:cNvPr id="3" name="Grafik 2">
          <a:extLst>
            <a:ext uri="{FF2B5EF4-FFF2-40B4-BE49-F238E27FC236}">
              <a16:creationId xmlns:a16="http://schemas.microsoft.com/office/drawing/2014/main" id="{2C1B8C2C-4FDF-48A9-8648-9B548E3E3E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00600" y="38100"/>
          <a:ext cx="685800" cy="448177"/>
        </a:xfrm>
        <a:prstGeom prst="rect">
          <a:avLst/>
        </a:prstGeom>
      </xdr:spPr>
    </xdr:pic>
    <xdr:clientData/>
  </xdr:twoCellAnchor>
</xdr:wsDr>
</file>

<file path=xl/theme/theme1.xml><?xml version="1.0" encoding="utf-8"?>
<a:theme xmlns:a="http://schemas.openxmlformats.org/drawingml/2006/main" name="Office">
  <a:themeElements>
    <a:clrScheme name="Benutzerdefiniert 1">
      <a:dk1>
        <a:sysClr val="windowText" lastClr="000000"/>
      </a:dk1>
      <a:lt1>
        <a:sysClr val="window" lastClr="FFFFFF"/>
      </a:lt1>
      <a:dk2>
        <a:srgbClr val="FAE6A4"/>
      </a:dk2>
      <a:lt2>
        <a:srgbClr val="CAC8C8"/>
      </a:lt2>
      <a:accent1>
        <a:srgbClr val="6D9843"/>
      </a:accent1>
      <a:accent2>
        <a:srgbClr val="6D9843"/>
      </a:accent2>
      <a:accent3>
        <a:srgbClr val="A5A5A5"/>
      </a:accent3>
      <a:accent4>
        <a:srgbClr val="FAE6A4"/>
      </a:accent4>
      <a:accent5>
        <a:srgbClr val="26623A"/>
      </a:accent5>
      <a:accent6>
        <a:srgbClr val="6D9843"/>
      </a:accent6>
      <a:hlink>
        <a:srgbClr val="26623A"/>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www.dienstleistungskombinat.de/" TargetMode="External"/><Relationship Id="rId2" Type="http://schemas.openxmlformats.org/officeDocument/2006/relationships/hyperlink" Target="http://www.stiftung-trias.de/" TargetMode="External"/><Relationship Id="rId1" Type="http://schemas.openxmlformats.org/officeDocument/2006/relationships/hyperlink" Target="http://www.frankdoederlein.d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DD585-1D00-492A-85E0-6F59AFA0C3E4}">
  <dimension ref="B2:AN51"/>
  <sheetViews>
    <sheetView showGridLines="0" zoomScaleNormal="100" workbookViewId="0">
      <selection activeCell="F28" sqref="F28"/>
    </sheetView>
  </sheetViews>
  <sheetFormatPr baseColWidth="10" defaultRowHeight="12.75" x14ac:dyDescent="0.25"/>
  <cols>
    <col min="1" max="1" width="2.140625" style="227" customWidth="1"/>
    <col min="2" max="2" width="28.85546875" style="227" customWidth="1"/>
    <col min="3" max="3" width="31.7109375" style="226" customWidth="1"/>
    <col min="4" max="4" width="5.5703125" style="227" customWidth="1"/>
    <col min="5" max="5" width="8" style="227" customWidth="1"/>
    <col min="6" max="40" width="9.140625" style="227" customWidth="1"/>
    <col min="41" max="16384" width="11.42578125" style="227"/>
  </cols>
  <sheetData>
    <row r="2" spans="2:40" x14ac:dyDescent="0.25">
      <c r="B2" s="225" t="s">
        <v>439</v>
      </c>
      <c r="E2" s="274" t="s">
        <v>92</v>
      </c>
      <c r="F2" s="230">
        <v>1</v>
      </c>
      <c r="G2" s="230">
        <v>2</v>
      </c>
      <c r="H2" s="230">
        <v>3</v>
      </c>
      <c r="I2" s="230">
        <v>4</v>
      </c>
      <c r="J2" s="230">
        <v>5</v>
      </c>
      <c r="K2" s="230">
        <v>6</v>
      </c>
      <c r="L2" s="230">
        <v>7</v>
      </c>
      <c r="M2" s="230">
        <v>8</v>
      </c>
      <c r="N2" s="230">
        <v>9</v>
      </c>
      <c r="O2" s="230">
        <v>10</v>
      </c>
      <c r="P2" s="230">
        <v>11</v>
      </c>
      <c r="Q2" s="230">
        <v>12</v>
      </c>
      <c r="R2" s="230">
        <v>13</v>
      </c>
      <c r="S2" s="230">
        <v>14</v>
      </c>
      <c r="T2" s="230">
        <v>15</v>
      </c>
      <c r="U2" s="230">
        <v>16</v>
      </c>
      <c r="V2" s="230">
        <v>17</v>
      </c>
      <c r="W2" s="230">
        <v>18</v>
      </c>
      <c r="X2" s="230">
        <v>19</v>
      </c>
      <c r="Y2" s="230">
        <v>20</v>
      </c>
      <c r="Z2" s="230">
        <v>21</v>
      </c>
      <c r="AA2" s="230">
        <v>22</v>
      </c>
      <c r="AB2" s="230">
        <v>23</v>
      </c>
      <c r="AC2" s="230">
        <v>24</v>
      </c>
      <c r="AD2" s="230">
        <v>25</v>
      </c>
      <c r="AE2" s="230">
        <v>26</v>
      </c>
      <c r="AF2" s="230">
        <v>27</v>
      </c>
      <c r="AG2" s="230">
        <v>28</v>
      </c>
      <c r="AH2" s="230">
        <v>29</v>
      </c>
      <c r="AI2" s="230">
        <v>30</v>
      </c>
      <c r="AJ2" s="230">
        <v>31</v>
      </c>
      <c r="AK2" s="230">
        <v>32</v>
      </c>
      <c r="AL2" s="230">
        <v>33</v>
      </c>
      <c r="AM2" s="230">
        <v>34</v>
      </c>
      <c r="AN2" s="230">
        <v>35</v>
      </c>
    </row>
    <row r="3" spans="2:40" x14ac:dyDescent="0.2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2:40" x14ac:dyDescent="0.25">
      <c r="B4" s="228" t="s">
        <v>53</v>
      </c>
      <c r="E4" s="275"/>
      <c r="F4" s="275" t="s">
        <v>54</v>
      </c>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row>
    <row r="5" spans="2:40" ht="12.75" customHeight="1" x14ac:dyDescent="0.25">
      <c r="E5" s="274"/>
      <c r="F5" s="276" t="s">
        <v>2</v>
      </c>
      <c r="G5" s="276" t="s">
        <v>3</v>
      </c>
      <c r="H5" s="276" t="s">
        <v>4</v>
      </c>
      <c r="I5" s="276" t="s">
        <v>5</v>
      </c>
      <c r="J5" s="276" t="s">
        <v>17</v>
      </c>
      <c r="K5" s="276" t="s">
        <v>18</v>
      </c>
      <c r="L5" s="276" t="s">
        <v>19</v>
      </c>
      <c r="M5" s="276" t="s">
        <v>20</v>
      </c>
      <c r="N5" s="276" t="s">
        <v>21</v>
      </c>
      <c r="O5" s="276" t="s">
        <v>22</v>
      </c>
      <c r="P5" s="276" t="s">
        <v>23</v>
      </c>
      <c r="Q5" s="276" t="s">
        <v>24</v>
      </c>
      <c r="R5" s="276" t="s">
        <v>25</v>
      </c>
      <c r="S5" s="276" t="s">
        <v>26</v>
      </c>
      <c r="T5" s="276" t="s">
        <v>27</v>
      </c>
      <c r="U5" s="276" t="s">
        <v>28</v>
      </c>
      <c r="V5" s="276" t="s">
        <v>29</v>
      </c>
      <c r="W5" s="276" t="s">
        <v>30</v>
      </c>
      <c r="X5" s="276" t="s">
        <v>31</v>
      </c>
      <c r="Y5" s="276" t="s">
        <v>32</v>
      </c>
      <c r="Z5" s="276" t="s">
        <v>33</v>
      </c>
      <c r="AA5" s="276" t="s">
        <v>34</v>
      </c>
      <c r="AB5" s="276" t="s">
        <v>35</v>
      </c>
      <c r="AC5" s="276" t="s">
        <v>36</v>
      </c>
      <c r="AD5" s="276" t="s">
        <v>37</v>
      </c>
      <c r="AE5" s="276" t="s">
        <v>38</v>
      </c>
      <c r="AF5" s="276" t="s">
        <v>39</v>
      </c>
      <c r="AG5" s="276" t="s">
        <v>40</v>
      </c>
      <c r="AH5" s="276" t="s">
        <v>41</v>
      </c>
      <c r="AI5" s="276" t="s">
        <v>42</v>
      </c>
      <c r="AJ5" s="276" t="s">
        <v>43</v>
      </c>
      <c r="AK5" s="276" t="s">
        <v>44</v>
      </c>
      <c r="AL5" s="276" t="s">
        <v>45</v>
      </c>
      <c r="AM5" s="276" t="s">
        <v>46</v>
      </c>
      <c r="AN5" s="276" t="s">
        <v>47</v>
      </c>
    </row>
    <row r="6" spans="2:40" x14ac:dyDescent="0.25">
      <c r="E6" s="277" t="s">
        <v>92</v>
      </c>
      <c r="F6" s="274"/>
      <c r="G6" s="274"/>
      <c r="H6" s="274"/>
      <c r="I6" s="274"/>
      <c r="J6" s="274"/>
      <c r="K6" s="274">
        <v>1</v>
      </c>
      <c r="L6" s="274">
        <v>2</v>
      </c>
      <c r="M6" s="274">
        <v>3</v>
      </c>
      <c r="N6" s="274">
        <v>4</v>
      </c>
      <c r="O6" s="274">
        <v>5</v>
      </c>
      <c r="P6" s="274">
        <v>6</v>
      </c>
      <c r="Q6" s="274">
        <v>7</v>
      </c>
      <c r="R6" s="274">
        <v>8</v>
      </c>
      <c r="S6" s="274">
        <v>9</v>
      </c>
      <c r="T6" s="274">
        <v>10</v>
      </c>
      <c r="U6" s="274">
        <v>11</v>
      </c>
      <c r="V6" s="274">
        <v>12</v>
      </c>
      <c r="W6" s="274">
        <v>13</v>
      </c>
      <c r="X6" s="274">
        <v>14</v>
      </c>
      <c r="Y6" s="274">
        <v>15</v>
      </c>
      <c r="Z6" s="274">
        <v>16</v>
      </c>
      <c r="AA6" s="274">
        <v>17</v>
      </c>
      <c r="AB6" s="274">
        <v>18</v>
      </c>
      <c r="AC6" s="274">
        <v>19</v>
      </c>
      <c r="AD6" s="274">
        <v>20</v>
      </c>
      <c r="AE6" s="274">
        <v>21</v>
      </c>
      <c r="AF6" s="274">
        <v>22</v>
      </c>
      <c r="AG6" s="274">
        <v>23</v>
      </c>
      <c r="AH6" s="274">
        <v>24</v>
      </c>
      <c r="AI6" s="274">
        <v>25</v>
      </c>
      <c r="AJ6" s="274">
        <v>26</v>
      </c>
      <c r="AK6" s="274">
        <v>27</v>
      </c>
      <c r="AL6" s="274">
        <v>28</v>
      </c>
      <c r="AM6" s="274">
        <v>29</v>
      </c>
      <c r="AN6" s="274">
        <v>30</v>
      </c>
    </row>
    <row r="7" spans="2:40" x14ac:dyDescent="0.25">
      <c r="B7" s="229" t="s">
        <v>51</v>
      </c>
      <c r="E7" s="274" t="s">
        <v>0</v>
      </c>
      <c r="F7" s="278">
        <v>1</v>
      </c>
      <c r="G7" s="278">
        <v>1</v>
      </c>
      <c r="H7" s="278">
        <v>1</v>
      </c>
      <c r="I7" s="278">
        <v>1</v>
      </c>
      <c r="J7" s="278">
        <v>1</v>
      </c>
      <c r="K7" s="279">
        <f>(1+Finanzplan!$I$2)^K6</f>
        <v>1</v>
      </c>
      <c r="L7" s="279">
        <f>(1+Finanzplan!$I$2)^L6</f>
        <v>1</v>
      </c>
      <c r="M7" s="279">
        <f>(1+Finanzplan!$I$2)^M6</f>
        <v>1</v>
      </c>
      <c r="N7" s="279">
        <f>(1+Finanzplan!$I$2)^N6</f>
        <v>1</v>
      </c>
      <c r="O7" s="279">
        <f>(1+Finanzplan!$I$2)^O6</f>
        <v>1</v>
      </c>
      <c r="P7" s="279">
        <f>(1+Finanzplan!$I$2)^P6</f>
        <v>1</v>
      </c>
      <c r="Q7" s="279">
        <f>(1+Finanzplan!$I$2)^Q6</f>
        <v>1</v>
      </c>
      <c r="R7" s="279">
        <f>(1+Finanzplan!$I$2)^R6</f>
        <v>1</v>
      </c>
      <c r="S7" s="279">
        <f>(1+Finanzplan!$I$2)^S6</f>
        <v>1</v>
      </c>
      <c r="T7" s="279">
        <f>(1+Finanzplan!$I$2)^T6</f>
        <v>1</v>
      </c>
      <c r="U7" s="279">
        <f>(1+Finanzplan!$I$2)^U6</f>
        <v>1</v>
      </c>
      <c r="V7" s="279">
        <f>(1+Finanzplan!$I$2)^V6</f>
        <v>1</v>
      </c>
      <c r="W7" s="279">
        <f>(1+Finanzplan!$I$2)^W6</f>
        <v>1</v>
      </c>
      <c r="X7" s="279">
        <f>(1+Finanzplan!$I$2)^X6</f>
        <v>1</v>
      </c>
      <c r="Y7" s="279">
        <f>(1+Finanzplan!$I$2)^Y6</f>
        <v>1</v>
      </c>
      <c r="Z7" s="279">
        <f>(1+Finanzplan!$I$2)^Z6</f>
        <v>1</v>
      </c>
      <c r="AA7" s="279">
        <f>(1+Finanzplan!$I$2)^AA6</f>
        <v>1</v>
      </c>
      <c r="AB7" s="279">
        <f>(1+Finanzplan!$I$2)^AB6</f>
        <v>1</v>
      </c>
      <c r="AC7" s="279">
        <f>(1+Finanzplan!$I$2)^AC6</f>
        <v>1</v>
      </c>
      <c r="AD7" s="279">
        <f>(1+Finanzplan!$I$2)^AD6</f>
        <v>1</v>
      </c>
      <c r="AE7" s="279">
        <f>(1+Finanzplan!$I$2)^AE6</f>
        <v>1</v>
      </c>
      <c r="AF7" s="279">
        <f>(1+Finanzplan!$I$2)^AF6</f>
        <v>1</v>
      </c>
      <c r="AG7" s="279">
        <f>(1+Finanzplan!$I$2)^AG6</f>
        <v>1</v>
      </c>
      <c r="AH7" s="279">
        <f>(1+Finanzplan!$I$2)^AH6</f>
        <v>1</v>
      </c>
      <c r="AI7" s="279">
        <f>(1+Finanzplan!$I$2)^AI6</f>
        <v>1</v>
      </c>
      <c r="AJ7" s="279">
        <f>(1+Finanzplan!$I$2)^AJ6</f>
        <v>1</v>
      </c>
      <c r="AK7" s="279">
        <f>(1+Finanzplan!$I$2)^AK6</f>
        <v>1</v>
      </c>
      <c r="AL7" s="279">
        <f>(1+Finanzplan!$I$2)^AL6</f>
        <v>1</v>
      </c>
      <c r="AM7" s="279">
        <f>(1+Finanzplan!$I$2)^AM6</f>
        <v>1</v>
      </c>
      <c r="AN7" s="279">
        <f>(1+Finanzplan!$I$2)^AN6</f>
        <v>1</v>
      </c>
    </row>
    <row r="8" spans="2:40" x14ac:dyDescent="0.25">
      <c r="B8" s="230" t="s">
        <v>49</v>
      </c>
      <c r="C8" s="231" t="s">
        <v>49</v>
      </c>
      <c r="E8" s="275"/>
      <c r="F8" s="275" t="s">
        <v>82</v>
      </c>
      <c r="G8" s="275"/>
      <c r="H8" s="275"/>
      <c r="I8" s="275"/>
      <c r="J8" s="275"/>
      <c r="K8" s="275" t="s">
        <v>93</v>
      </c>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row>
    <row r="9" spans="2:40" x14ac:dyDescent="0.25">
      <c r="B9" s="230" t="s">
        <v>50</v>
      </c>
      <c r="C9" s="231" t="s">
        <v>50</v>
      </c>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275"/>
    </row>
    <row r="10" spans="2:40" x14ac:dyDescent="0.25">
      <c r="E10" s="275"/>
      <c r="F10" s="275"/>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5"/>
    </row>
    <row r="11" spans="2:40" x14ac:dyDescent="0.25">
      <c r="B11" s="229" t="s">
        <v>80</v>
      </c>
      <c r="E11" s="275"/>
      <c r="F11" s="280" t="s">
        <v>400</v>
      </c>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5"/>
      <c r="AG11" s="275"/>
      <c r="AH11" s="275"/>
      <c r="AI11" s="275"/>
      <c r="AJ11" s="275"/>
      <c r="AK11" s="275"/>
      <c r="AL11" s="275"/>
      <c r="AM11" s="275"/>
      <c r="AN11" s="275"/>
    </row>
    <row r="12" spans="2:40" x14ac:dyDescent="0.25">
      <c r="B12" s="230" t="s">
        <v>81</v>
      </c>
      <c r="E12" s="274"/>
      <c r="F12" s="276" t="s">
        <v>2</v>
      </c>
      <c r="G12" s="276" t="s">
        <v>3</v>
      </c>
      <c r="H12" s="276" t="s">
        <v>4</v>
      </c>
      <c r="I12" s="276" t="s">
        <v>5</v>
      </c>
      <c r="J12" s="276" t="s">
        <v>17</v>
      </c>
      <c r="K12" s="276" t="s">
        <v>18</v>
      </c>
      <c r="L12" s="276" t="s">
        <v>19</v>
      </c>
      <c r="M12" s="276" t="s">
        <v>20</v>
      </c>
      <c r="N12" s="276" t="s">
        <v>21</v>
      </c>
      <c r="O12" s="276" t="s">
        <v>22</v>
      </c>
      <c r="P12" s="276" t="s">
        <v>23</v>
      </c>
      <c r="Q12" s="276" t="s">
        <v>24</v>
      </c>
      <c r="R12" s="276" t="s">
        <v>25</v>
      </c>
      <c r="S12" s="276" t="s">
        <v>26</v>
      </c>
      <c r="T12" s="276" t="s">
        <v>27</v>
      </c>
      <c r="U12" s="276" t="s">
        <v>28</v>
      </c>
      <c r="V12" s="276" t="s">
        <v>29</v>
      </c>
      <c r="W12" s="276" t="s">
        <v>30</v>
      </c>
      <c r="X12" s="276" t="s">
        <v>31</v>
      </c>
      <c r="Y12" s="276" t="s">
        <v>32</v>
      </c>
      <c r="Z12" s="276" t="s">
        <v>33</v>
      </c>
      <c r="AA12" s="276" t="s">
        <v>34</v>
      </c>
      <c r="AB12" s="276" t="s">
        <v>35</v>
      </c>
      <c r="AC12" s="276" t="s">
        <v>36</v>
      </c>
      <c r="AD12" s="276" t="s">
        <v>37</v>
      </c>
      <c r="AE12" s="276" t="s">
        <v>38</v>
      </c>
      <c r="AF12" s="276" t="s">
        <v>39</v>
      </c>
      <c r="AG12" s="276" t="s">
        <v>40</v>
      </c>
      <c r="AH12" s="276" t="s">
        <v>41</v>
      </c>
      <c r="AI12" s="276" t="s">
        <v>42</v>
      </c>
      <c r="AJ12" s="276" t="s">
        <v>43</v>
      </c>
      <c r="AK12" s="276" t="s">
        <v>44</v>
      </c>
      <c r="AL12" s="276" t="s">
        <v>45</v>
      </c>
      <c r="AM12" s="276" t="s">
        <v>46</v>
      </c>
      <c r="AN12" s="276" t="s">
        <v>47</v>
      </c>
    </row>
    <row r="13" spans="2:40" x14ac:dyDescent="0.25">
      <c r="B13" s="230" t="s">
        <v>331</v>
      </c>
      <c r="E13" s="277" t="s">
        <v>92</v>
      </c>
      <c r="F13" s="274"/>
      <c r="G13" s="274"/>
      <c r="H13" s="274"/>
      <c r="I13" s="274"/>
      <c r="J13" s="274"/>
      <c r="K13" s="274">
        <v>1</v>
      </c>
      <c r="L13" s="274">
        <v>2</v>
      </c>
      <c r="M13" s="274">
        <v>3</v>
      </c>
      <c r="N13" s="274">
        <v>4</v>
      </c>
      <c r="O13" s="274">
        <v>5</v>
      </c>
      <c r="P13" s="274">
        <v>6</v>
      </c>
      <c r="Q13" s="274">
        <v>7</v>
      </c>
      <c r="R13" s="274">
        <v>8</v>
      </c>
      <c r="S13" s="274">
        <v>9</v>
      </c>
      <c r="T13" s="274">
        <v>10</v>
      </c>
      <c r="U13" s="274">
        <v>11</v>
      </c>
      <c r="V13" s="274">
        <v>12</v>
      </c>
      <c r="W13" s="274">
        <v>13</v>
      </c>
      <c r="X13" s="274">
        <v>14</v>
      </c>
      <c r="Y13" s="274">
        <v>15</v>
      </c>
      <c r="Z13" s="274">
        <v>16</v>
      </c>
      <c r="AA13" s="274">
        <v>17</v>
      </c>
      <c r="AB13" s="274">
        <v>18</v>
      </c>
      <c r="AC13" s="274">
        <v>19</v>
      </c>
      <c r="AD13" s="274">
        <v>20</v>
      </c>
      <c r="AE13" s="274">
        <v>21</v>
      </c>
      <c r="AF13" s="274">
        <v>22</v>
      </c>
      <c r="AG13" s="274">
        <v>23</v>
      </c>
      <c r="AH13" s="274">
        <v>24</v>
      </c>
      <c r="AI13" s="274">
        <v>25</v>
      </c>
      <c r="AJ13" s="274">
        <v>26</v>
      </c>
      <c r="AK13" s="274">
        <v>27</v>
      </c>
      <c r="AL13" s="274">
        <v>28</v>
      </c>
      <c r="AM13" s="274">
        <v>29</v>
      </c>
      <c r="AN13" s="274">
        <v>30</v>
      </c>
    </row>
    <row r="14" spans="2:40" x14ac:dyDescent="0.25">
      <c r="E14" s="274" t="s">
        <v>0</v>
      </c>
      <c r="F14" s="278">
        <v>1</v>
      </c>
      <c r="G14" s="278">
        <v>1</v>
      </c>
      <c r="H14" s="278">
        <v>1</v>
      </c>
      <c r="I14" s="278">
        <v>1</v>
      </c>
      <c r="J14" s="278">
        <v>1</v>
      </c>
      <c r="K14" s="279">
        <f>(1+'Gebäude 1'!$F$34)^K13</f>
        <v>1</v>
      </c>
      <c r="L14" s="279">
        <f>(1+'Gebäude 1'!$F$34)^L13</f>
        <v>1</v>
      </c>
      <c r="M14" s="279">
        <f>(1+'Gebäude 1'!$F$34)^M13</f>
        <v>1</v>
      </c>
      <c r="N14" s="279">
        <f>(1+'Gebäude 1'!$F$34)^N13</f>
        <v>1</v>
      </c>
      <c r="O14" s="279">
        <f>(1+'Gebäude 1'!$F$34)^O13</f>
        <v>1</v>
      </c>
      <c r="P14" s="279">
        <f>(1+'Gebäude 1'!$F$34)^P13</f>
        <v>1</v>
      </c>
      <c r="Q14" s="279">
        <f>(1+'Gebäude 1'!$F$34)^Q13</f>
        <v>1</v>
      </c>
      <c r="R14" s="279">
        <f>(1+'Gebäude 1'!$F$34)^R13</f>
        <v>1</v>
      </c>
      <c r="S14" s="279">
        <f>(1+'Gebäude 1'!$F$34)^S13</f>
        <v>1</v>
      </c>
      <c r="T14" s="279">
        <f>(1+'Gebäude 1'!$F$34)^T13</f>
        <v>1</v>
      </c>
      <c r="U14" s="279">
        <f>(1+'Gebäude 1'!$F$34)^U13</f>
        <v>1</v>
      </c>
      <c r="V14" s="279">
        <f>(1+'Gebäude 1'!$F$34)^V13</f>
        <v>1</v>
      </c>
      <c r="W14" s="279">
        <f>(1+'Gebäude 1'!$F$34)^W13</f>
        <v>1</v>
      </c>
      <c r="X14" s="279">
        <f>(1+'Gebäude 1'!$F$34)^X13</f>
        <v>1</v>
      </c>
      <c r="Y14" s="279">
        <f>(1+'Gebäude 1'!$F$34)^Y13</f>
        <v>1</v>
      </c>
      <c r="Z14" s="279">
        <f>(1+'Gebäude 1'!$F$34)^Z13</f>
        <v>1</v>
      </c>
      <c r="AA14" s="279">
        <f>(1+'Gebäude 1'!$F$34)^AA13</f>
        <v>1</v>
      </c>
      <c r="AB14" s="279">
        <f>(1+'Gebäude 1'!$F$34)^AB13</f>
        <v>1</v>
      </c>
      <c r="AC14" s="279">
        <f>(1+'Gebäude 1'!$F$34)^AC13</f>
        <v>1</v>
      </c>
      <c r="AD14" s="279">
        <f>(1+'Gebäude 1'!$F$34)^AD13</f>
        <v>1</v>
      </c>
      <c r="AE14" s="279">
        <f>(1+'Gebäude 1'!$F$34)^AE13</f>
        <v>1</v>
      </c>
      <c r="AF14" s="279">
        <f>(1+'Gebäude 1'!$F$34)^AF13</f>
        <v>1</v>
      </c>
      <c r="AG14" s="279">
        <f>(1+'Gebäude 1'!$F$34)^AG13</f>
        <v>1</v>
      </c>
      <c r="AH14" s="279">
        <f>(1+'Gebäude 1'!$F$34)^AH13</f>
        <v>1</v>
      </c>
      <c r="AI14" s="279">
        <f>(1+'Gebäude 1'!$F$34)^AI13</f>
        <v>1</v>
      </c>
      <c r="AJ14" s="279">
        <f>(1+'Gebäude 1'!$F$34)^AJ13</f>
        <v>1</v>
      </c>
      <c r="AK14" s="279">
        <f>(1+'Gebäude 1'!$F$34)^AK13</f>
        <v>1</v>
      </c>
      <c r="AL14" s="279">
        <f>(1+'Gebäude 1'!$F$34)^AL13</f>
        <v>1</v>
      </c>
      <c r="AM14" s="279">
        <f>(1+'Gebäude 1'!$F$34)^AM13</f>
        <v>1</v>
      </c>
      <c r="AN14" s="279">
        <f>(1+'Gebäude 1'!$F$34)^AN13</f>
        <v>1</v>
      </c>
    </row>
    <row r="15" spans="2:40" x14ac:dyDescent="0.25">
      <c r="B15" s="229" t="s">
        <v>147</v>
      </c>
      <c r="C15" s="229" t="s">
        <v>403</v>
      </c>
      <c r="E15" s="275"/>
      <c r="F15" s="275" t="s">
        <v>82</v>
      </c>
      <c r="G15" s="275"/>
      <c r="H15" s="275"/>
      <c r="I15" s="275"/>
      <c r="J15" s="275"/>
      <c r="K15" s="275" t="s">
        <v>93</v>
      </c>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275"/>
      <c r="AN15" s="275"/>
    </row>
    <row r="16" spans="2:40" x14ac:dyDescent="0.25">
      <c r="B16" s="230"/>
      <c r="C16" s="230"/>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row>
    <row r="17" spans="2:40" x14ac:dyDescent="0.25">
      <c r="B17" s="230">
        <v>1</v>
      </c>
      <c r="C17" s="230">
        <v>1</v>
      </c>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row>
    <row r="18" spans="2:40" x14ac:dyDescent="0.25">
      <c r="B18" s="230">
        <v>2</v>
      </c>
      <c r="C18" s="230">
        <v>2</v>
      </c>
      <c r="E18" s="275"/>
      <c r="F18" s="280" t="s">
        <v>440</v>
      </c>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row>
    <row r="19" spans="2:40" x14ac:dyDescent="0.25">
      <c r="B19" s="230">
        <v>3</v>
      </c>
      <c r="C19" s="230">
        <v>3</v>
      </c>
      <c r="E19" s="274"/>
      <c r="F19" s="276" t="s">
        <v>2</v>
      </c>
      <c r="G19" s="276" t="s">
        <v>3</v>
      </c>
      <c r="H19" s="276" t="s">
        <v>4</v>
      </c>
      <c r="I19" s="276" t="s">
        <v>5</v>
      </c>
      <c r="J19" s="276" t="s">
        <v>17</v>
      </c>
      <c r="K19" s="276" t="s">
        <v>18</v>
      </c>
      <c r="L19" s="276" t="s">
        <v>19</v>
      </c>
      <c r="M19" s="276" t="s">
        <v>20</v>
      </c>
      <c r="N19" s="276" t="s">
        <v>21</v>
      </c>
      <c r="O19" s="276" t="s">
        <v>22</v>
      </c>
      <c r="P19" s="276" t="s">
        <v>23</v>
      </c>
      <c r="Q19" s="276" t="s">
        <v>24</v>
      </c>
      <c r="R19" s="276" t="s">
        <v>25</v>
      </c>
      <c r="S19" s="276" t="s">
        <v>26</v>
      </c>
      <c r="T19" s="276" t="s">
        <v>27</v>
      </c>
      <c r="U19" s="276" t="s">
        <v>28</v>
      </c>
      <c r="V19" s="276" t="s">
        <v>29</v>
      </c>
      <c r="W19" s="276" t="s">
        <v>30</v>
      </c>
      <c r="X19" s="276" t="s">
        <v>31</v>
      </c>
      <c r="Y19" s="276" t="s">
        <v>32</v>
      </c>
      <c r="Z19" s="276" t="s">
        <v>33</v>
      </c>
      <c r="AA19" s="276" t="s">
        <v>34</v>
      </c>
      <c r="AB19" s="276" t="s">
        <v>35</v>
      </c>
      <c r="AC19" s="276" t="s">
        <v>36</v>
      </c>
      <c r="AD19" s="276" t="s">
        <v>37</v>
      </c>
      <c r="AE19" s="276" t="s">
        <v>38</v>
      </c>
      <c r="AF19" s="276" t="s">
        <v>39</v>
      </c>
      <c r="AG19" s="276" t="s">
        <v>40</v>
      </c>
      <c r="AH19" s="276" t="s">
        <v>41</v>
      </c>
      <c r="AI19" s="276" t="s">
        <v>42</v>
      </c>
      <c r="AJ19" s="276" t="s">
        <v>43</v>
      </c>
      <c r="AK19" s="276" t="s">
        <v>44</v>
      </c>
      <c r="AL19" s="276" t="s">
        <v>45</v>
      </c>
      <c r="AM19" s="276" t="s">
        <v>46</v>
      </c>
      <c r="AN19" s="276" t="s">
        <v>47</v>
      </c>
    </row>
    <row r="20" spans="2:40" x14ac:dyDescent="0.25">
      <c r="B20" s="230">
        <v>4</v>
      </c>
      <c r="C20" s="230">
        <v>4</v>
      </c>
      <c r="E20" s="277" t="s">
        <v>92</v>
      </c>
      <c r="F20" s="274"/>
      <c r="G20" s="274"/>
      <c r="H20" s="274"/>
      <c r="I20" s="274"/>
      <c r="J20" s="274"/>
      <c r="K20" s="274">
        <v>1</v>
      </c>
      <c r="L20" s="274">
        <v>2</v>
      </c>
      <c r="M20" s="274">
        <v>3</v>
      </c>
      <c r="N20" s="274">
        <v>4</v>
      </c>
      <c r="O20" s="274">
        <v>5</v>
      </c>
      <c r="P20" s="274">
        <v>6</v>
      </c>
      <c r="Q20" s="274">
        <v>7</v>
      </c>
      <c r="R20" s="274">
        <v>8</v>
      </c>
      <c r="S20" s="274">
        <v>9</v>
      </c>
      <c r="T20" s="274">
        <v>10</v>
      </c>
      <c r="U20" s="274">
        <v>11</v>
      </c>
      <c r="V20" s="274">
        <v>12</v>
      </c>
      <c r="W20" s="274">
        <v>13</v>
      </c>
      <c r="X20" s="274">
        <v>14</v>
      </c>
      <c r="Y20" s="274">
        <v>15</v>
      </c>
      <c r="Z20" s="274">
        <v>16</v>
      </c>
      <c r="AA20" s="274">
        <v>17</v>
      </c>
      <c r="AB20" s="274">
        <v>18</v>
      </c>
      <c r="AC20" s="274">
        <v>19</v>
      </c>
      <c r="AD20" s="274">
        <v>20</v>
      </c>
      <c r="AE20" s="274">
        <v>21</v>
      </c>
      <c r="AF20" s="274">
        <v>22</v>
      </c>
      <c r="AG20" s="274">
        <v>23</v>
      </c>
      <c r="AH20" s="274">
        <v>24</v>
      </c>
      <c r="AI20" s="274">
        <v>25</v>
      </c>
      <c r="AJ20" s="274">
        <v>26</v>
      </c>
      <c r="AK20" s="274">
        <v>27</v>
      </c>
      <c r="AL20" s="274">
        <v>28</v>
      </c>
      <c r="AM20" s="274">
        <v>29</v>
      </c>
      <c r="AN20" s="274">
        <v>30</v>
      </c>
    </row>
    <row r="21" spans="2:40" x14ac:dyDescent="0.25">
      <c r="B21" s="230">
        <v>5</v>
      </c>
      <c r="C21" s="230">
        <v>5</v>
      </c>
      <c r="E21" s="274" t="s">
        <v>0</v>
      </c>
      <c r="F21" s="281">
        <v>1</v>
      </c>
      <c r="G21" s="281">
        <v>1</v>
      </c>
      <c r="H21" s="281">
        <v>1</v>
      </c>
      <c r="I21" s="281">
        <v>1</v>
      </c>
      <c r="J21" s="281">
        <v>1</v>
      </c>
      <c r="K21" s="282">
        <f>(1+'Gebäude 2'!$F$34)^K20</f>
        <v>1</v>
      </c>
      <c r="L21" s="282">
        <f>(1+'Gebäude 2'!$F$34)^L20</f>
        <v>1</v>
      </c>
      <c r="M21" s="282">
        <f>(1+'Gebäude 2'!$F$34)^M20</f>
        <v>1</v>
      </c>
      <c r="N21" s="282">
        <f>(1+'Gebäude 2'!$F$34)^N20</f>
        <v>1</v>
      </c>
      <c r="O21" s="282">
        <f>(1+'Gebäude 2'!$F$34)^O20</f>
        <v>1</v>
      </c>
      <c r="P21" s="282">
        <f>(1+'Gebäude 2'!$F$34)^P20</f>
        <v>1</v>
      </c>
      <c r="Q21" s="282">
        <f>(1+'Gebäude 2'!$F$34)^Q20</f>
        <v>1</v>
      </c>
      <c r="R21" s="282">
        <f>(1+'Gebäude 2'!$F$34)^R20</f>
        <v>1</v>
      </c>
      <c r="S21" s="282">
        <f>(1+'Gebäude 2'!$F$34)^S20</f>
        <v>1</v>
      </c>
      <c r="T21" s="282">
        <f>(1+'Gebäude 2'!$F$34)^T20</f>
        <v>1</v>
      </c>
      <c r="U21" s="282">
        <f>(1+'Gebäude 2'!$F$34)^U20</f>
        <v>1</v>
      </c>
      <c r="V21" s="282">
        <f>(1+'Gebäude 2'!$F$34)^V20</f>
        <v>1</v>
      </c>
      <c r="W21" s="282">
        <f>(1+'Gebäude 2'!$F$34)^W20</f>
        <v>1</v>
      </c>
      <c r="X21" s="282">
        <f>(1+'Gebäude 2'!$F$34)^X20</f>
        <v>1</v>
      </c>
      <c r="Y21" s="282">
        <f>(1+'Gebäude 2'!$F$34)^Y20</f>
        <v>1</v>
      </c>
      <c r="Z21" s="282">
        <f>(1+'Gebäude 2'!$F$34)^Z20</f>
        <v>1</v>
      </c>
      <c r="AA21" s="282">
        <f>(1+'Gebäude 2'!$F$34)^AA20</f>
        <v>1</v>
      </c>
      <c r="AB21" s="282">
        <f>(1+'Gebäude 2'!$F$34)^AB20</f>
        <v>1</v>
      </c>
      <c r="AC21" s="282">
        <f>(1+'Gebäude 2'!$F$34)^AC20</f>
        <v>1</v>
      </c>
      <c r="AD21" s="282">
        <f>(1+'Gebäude 2'!$F$34)^AD20</f>
        <v>1</v>
      </c>
      <c r="AE21" s="282">
        <f>(1+'Gebäude 2'!$F$34)^AE20</f>
        <v>1</v>
      </c>
      <c r="AF21" s="282">
        <f>(1+'Gebäude 2'!$F$34)^AF20</f>
        <v>1</v>
      </c>
      <c r="AG21" s="282">
        <f>(1+'Gebäude 2'!$F$34)^AG20</f>
        <v>1</v>
      </c>
      <c r="AH21" s="282">
        <f>(1+'Gebäude 2'!$F$34)^AH20</f>
        <v>1</v>
      </c>
      <c r="AI21" s="282">
        <f>(1+'Gebäude 2'!$F$34)^AI20</f>
        <v>1</v>
      </c>
      <c r="AJ21" s="282">
        <f>(1+'Gebäude 2'!$F$34)^AJ20</f>
        <v>1</v>
      </c>
      <c r="AK21" s="282">
        <f>(1+'Gebäude 2'!$F$34)^AK20</f>
        <v>1</v>
      </c>
      <c r="AL21" s="282">
        <f>(1+'Gebäude 2'!$F$34)^AL20</f>
        <v>1</v>
      </c>
      <c r="AM21" s="282">
        <f>(1+'Gebäude 2'!$F$34)^AM20</f>
        <v>1</v>
      </c>
      <c r="AN21" s="282">
        <f>(1+'Gebäude 2'!$F$34)^AN20</f>
        <v>1</v>
      </c>
    </row>
    <row r="22" spans="2:40" x14ac:dyDescent="0.25">
      <c r="B22" s="230">
        <v>6</v>
      </c>
      <c r="E22" s="275"/>
      <c r="F22" s="275" t="s">
        <v>82</v>
      </c>
      <c r="G22" s="275"/>
      <c r="H22" s="275"/>
      <c r="I22" s="275"/>
      <c r="J22" s="275"/>
      <c r="K22" s="275" t="s">
        <v>93</v>
      </c>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5"/>
      <c r="AM22" s="275"/>
      <c r="AN22" s="275"/>
    </row>
    <row r="23" spans="2:40" x14ac:dyDescent="0.25">
      <c r="B23" s="230">
        <v>7</v>
      </c>
      <c r="E23" s="275"/>
      <c r="F23" s="275"/>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row>
    <row r="24" spans="2:40" x14ac:dyDescent="0.25">
      <c r="B24" s="230">
        <v>8</v>
      </c>
      <c r="E24" s="27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275"/>
      <c r="AN24" s="275"/>
    </row>
    <row r="25" spans="2:40" x14ac:dyDescent="0.25">
      <c r="B25" s="230">
        <v>9</v>
      </c>
      <c r="E25" s="275"/>
      <c r="F25" s="280" t="s">
        <v>441</v>
      </c>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c r="AK25" s="275"/>
      <c r="AL25" s="275"/>
      <c r="AM25" s="275"/>
      <c r="AN25" s="275"/>
    </row>
    <row r="26" spans="2:40" x14ac:dyDescent="0.25">
      <c r="B26" s="230">
        <v>10</v>
      </c>
      <c r="E26" s="274"/>
      <c r="F26" s="276" t="s">
        <v>2</v>
      </c>
      <c r="G26" s="276" t="s">
        <v>3</v>
      </c>
      <c r="H26" s="276" t="s">
        <v>4</v>
      </c>
      <c r="I26" s="276" t="s">
        <v>5</v>
      </c>
      <c r="J26" s="276" t="s">
        <v>17</v>
      </c>
      <c r="K26" s="276" t="s">
        <v>18</v>
      </c>
      <c r="L26" s="276" t="s">
        <v>19</v>
      </c>
      <c r="M26" s="276" t="s">
        <v>20</v>
      </c>
      <c r="N26" s="276" t="s">
        <v>21</v>
      </c>
      <c r="O26" s="276" t="s">
        <v>22</v>
      </c>
      <c r="P26" s="276" t="s">
        <v>23</v>
      </c>
      <c r="Q26" s="276" t="s">
        <v>24</v>
      </c>
      <c r="R26" s="276" t="s">
        <v>25</v>
      </c>
      <c r="S26" s="276" t="s">
        <v>26</v>
      </c>
      <c r="T26" s="276" t="s">
        <v>27</v>
      </c>
      <c r="U26" s="276" t="s">
        <v>28</v>
      </c>
      <c r="V26" s="276" t="s">
        <v>29</v>
      </c>
      <c r="W26" s="276" t="s">
        <v>30</v>
      </c>
      <c r="X26" s="276" t="s">
        <v>31</v>
      </c>
      <c r="Y26" s="276" t="s">
        <v>32</v>
      </c>
      <c r="Z26" s="276" t="s">
        <v>33</v>
      </c>
      <c r="AA26" s="276" t="s">
        <v>34</v>
      </c>
      <c r="AB26" s="276" t="s">
        <v>35</v>
      </c>
      <c r="AC26" s="276" t="s">
        <v>36</v>
      </c>
      <c r="AD26" s="276" t="s">
        <v>37</v>
      </c>
      <c r="AE26" s="276" t="s">
        <v>38</v>
      </c>
      <c r="AF26" s="276" t="s">
        <v>39</v>
      </c>
      <c r="AG26" s="276" t="s">
        <v>40</v>
      </c>
      <c r="AH26" s="276" t="s">
        <v>41</v>
      </c>
      <c r="AI26" s="276" t="s">
        <v>42</v>
      </c>
      <c r="AJ26" s="276" t="s">
        <v>43</v>
      </c>
      <c r="AK26" s="276" t="s">
        <v>44</v>
      </c>
      <c r="AL26" s="276" t="s">
        <v>45</v>
      </c>
      <c r="AM26" s="276" t="s">
        <v>46</v>
      </c>
      <c r="AN26" s="276" t="s">
        <v>47</v>
      </c>
    </row>
    <row r="27" spans="2:40" x14ac:dyDescent="0.25">
      <c r="B27" s="230">
        <v>11</v>
      </c>
      <c r="E27" s="277" t="s">
        <v>92</v>
      </c>
      <c r="F27" s="274"/>
      <c r="G27" s="274"/>
      <c r="H27" s="274"/>
      <c r="I27" s="274"/>
      <c r="J27" s="274"/>
      <c r="K27" s="274">
        <v>1</v>
      </c>
      <c r="L27" s="274">
        <v>2</v>
      </c>
      <c r="M27" s="274">
        <v>3</v>
      </c>
      <c r="N27" s="274">
        <v>4</v>
      </c>
      <c r="O27" s="274">
        <v>5</v>
      </c>
      <c r="P27" s="274">
        <v>6</v>
      </c>
      <c r="Q27" s="274">
        <v>7</v>
      </c>
      <c r="R27" s="274">
        <v>8</v>
      </c>
      <c r="S27" s="274">
        <v>9</v>
      </c>
      <c r="T27" s="274">
        <v>10</v>
      </c>
      <c r="U27" s="274">
        <v>11</v>
      </c>
      <c r="V27" s="274">
        <v>12</v>
      </c>
      <c r="W27" s="274">
        <v>13</v>
      </c>
      <c r="X27" s="274">
        <v>14</v>
      </c>
      <c r="Y27" s="274">
        <v>15</v>
      </c>
      <c r="Z27" s="274">
        <v>16</v>
      </c>
      <c r="AA27" s="274">
        <v>17</v>
      </c>
      <c r="AB27" s="274">
        <v>18</v>
      </c>
      <c r="AC27" s="274">
        <v>19</v>
      </c>
      <c r="AD27" s="274">
        <v>20</v>
      </c>
      <c r="AE27" s="274">
        <v>21</v>
      </c>
      <c r="AF27" s="274">
        <v>22</v>
      </c>
      <c r="AG27" s="274">
        <v>23</v>
      </c>
      <c r="AH27" s="274">
        <v>24</v>
      </c>
      <c r="AI27" s="274">
        <v>25</v>
      </c>
      <c r="AJ27" s="274">
        <v>26</v>
      </c>
      <c r="AK27" s="274">
        <v>27</v>
      </c>
      <c r="AL27" s="274">
        <v>28</v>
      </c>
      <c r="AM27" s="274">
        <v>29</v>
      </c>
      <c r="AN27" s="274">
        <v>30</v>
      </c>
    </row>
    <row r="28" spans="2:40" x14ac:dyDescent="0.25">
      <c r="B28" s="230">
        <v>12</v>
      </c>
      <c r="E28" s="274" t="s">
        <v>0</v>
      </c>
      <c r="F28" s="278">
        <v>1</v>
      </c>
      <c r="G28" s="278">
        <v>1</v>
      </c>
      <c r="H28" s="278">
        <v>1</v>
      </c>
      <c r="I28" s="278">
        <v>1</v>
      </c>
      <c r="J28" s="278">
        <v>1</v>
      </c>
      <c r="K28" s="279">
        <f>(1+Finanzplan!$I$3)^K27</f>
        <v>1</v>
      </c>
      <c r="L28" s="279">
        <f>(1+Finanzplan!$I$3)^L27</f>
        <v>1</v>
      </c>
      <c r="M28" s="279">
        <f>(1+Finanzplan!$I$3)^M27</f>
        <v>1</v>
      </c>
      <c r="N28" s="279">
        <f>(1+Finanzplan!$I$3)^N27</f>
        <v>1</v>
      </c>
      <c r="O28" s="279">
        <f>(1+Finanzplan!$I$3)^O27</f>
        <v>1</v>
      </c>
      <c r="P28" s="279">
        <f>(1+Finanzplan!$I$3)^P27</f>
        <v>1</v>
      </c>
      <c r="Q28" s="279">
        <f>(1+Finanzplan!$I$3)^Q27</f>
        <v>1</v>
      </c>
      <c r="R28" s="279">
        <f>(1+Finanzplan!$I$3)^R27</f>
        <v>1</v>
      </c>
      <c r="S28" s="279">
        <f>(1+Finanzplan!$I$3)^S27</f>
        <v>1</v>
      </c>
      <c r="T28" s="279">
        <f>(1+Finanzplan!$I$3)^T27</f>
        <v>1</v>
      </c>
      <c r="U28" s="279">
        <f>(1+Finanzplan!$I$3)^U27</f>
        <v>1</v>
      </c>
      <c r="V28" s="279">
        <f>(1+Finanzplan!$I$3)^V27</f>
        <v>1</v>
      </c>
      <c r="W28" s="279">
        <f>(1+Finanzplan!$I$3)^W27</f>
        <v>1</v>
      </c>
      <c r="X28" s="279">
        <f>(1+Finanzplan!$I$3)^X27</f>
        <v>1</v>
      </c>
      <c r="Y28" s="279">
        <f>(1+Finanzplan!$I$3)^Y27</f>
        <v>1</v>
      </c>
      <c r="Z28" s="279">
        <f>(1+Finanzplan!$I$3)^Z27</f>
        <v>1</v>
      </c>
      <c r="AA28" s="279">
        <f>(1+Finanzplan!$I$3)^AA27</f>
        <v>1</v>
      </c>
      <c r="AB28" s="279">
        <f>(1+Finanzplan!$I$3)^AB27</f>
        <v>1</v>
      </c>
      <c r="AC28" s="279">
        <f>(1+Finanzplan!$I$3)^AC27</f>
        <v>1</v>
      </c>
      <c r="AD28" s="279">
        <f>(1+Finanzplan!$I$3)^AD27</f>
        <v>1</v>
      </c>
      <c r="AE28" s="279">
        <f>(1+Finanzplan!$I$3)^AE27</f>
        <v>1</v>
      </c>
      <c r="AF28" s="279">
        <f>(1+Finanzplan!$I$3)^AF27</f>
        <v>1</v>
      </c>
      <c r="AG28" s="279">
        <f>(1+Finanzplan!$I$3)^AG27</f>
        <v>1</v>
      </c>
      <c r="AH28" s="279">
        <f>(1+Finanzplan!$I$3)^AH27</f>
        <v>1</v>
      </c>
      <c r="AI28" s="279">
        <f>(1+Finanzplan!$I$3)^AI27</f>
        <v>1</v>
      </c>
      <c r="AJ28" s="279">
        <f>(1+Finanzplan!$I$3)^AJ27</f>
        <v>1</v>
      </c>
      <c r="AK28" s="279">
        <f>(1+Finanzplan!$I$3)^AK27</f>
        <v>1</v>
      </c>
      <c r="AL28" s="279">
        <f>(1+Finanzplan!$I$3)^AL27</f>
        <v>1</v>
      </c>
      <c r="AM28" s="279">
        <f>(1+Finanzplan!$I$3)^AM27</f>
        <v>1</v>
      </c>
      <c r="AN28" s="279">
        <f>(1+Finanzplan!$I$3)^AN27</f>
        <v>1</v>
      </c>
    </row>
    <row r="29" spans="2:40" x14ac:dyDescent="0.25">
      <c r="B29" s="230">
        <v>13</v>
      </c>
      <c r="E29" s="275"/>
      <c r="F29" s="275" t="s">
        <v>82</v>
      </c>
      <c r="G29" s="275"/>
      <c r="H29" s="275"/>
      <c r="I29" s="275"/>
      <c r="J29" s="275"/>
      <c r="K29" s="275" t="s">
        <v>93</v>
      </c>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row>
    <row r="30" spans="2:40" x14ac:dyDescent="0.25">
      <c r="B30" s="230">
        <v>14</v>
      </c>
    </row>
    <row r="31" spans="2:40" x14ac:dyDescent="0.25">
      <c r="B31" s="230">
        <v>15</v>
      </c>
    </row>
    <row r="32" spans="2:40" x14ac:dyDescent="0.25">
      <c r="B32" s="230">
        <v>16</v>
      </c>
    </row>
    <row r="33" spans="2:2" x14ac:dyDescent="0.25">
      <c r="B33" s="230">
        <v>17</v>
      </c>
    </row>
    <row r="34" spans="2:2" x14ac:dyDescent="0.25">
      <c r="B34" s="230">
        <v>18</v>
      </c>
    </row>
    <row r="35" spans="2:2" x14ac:dyDescent="0.25">
      <c r="B35" s="230">
        <v>19</v>
      </c>
    </row>
    <row r="36" spans="2:2" x14ac:dyDescent="0.25">
      <c r="B36" s="230">
        <v>20</v>
      </c>
    </row>
    <row r="37" spans="2:2" x14ac:dyDescent="0.25">
      <c r="B37" s="230">
        <v>21</v>
      </c>
    </row>
    <row r="38" spans="2:2" x14ac:dyDescent="0.25">
      <c r="B38" s="230">
        <v>22</v>
      </c>
    </row>
    <row r="39" spans="2:2" x14ac:dyDescent="0.25">
      <c r="B39" s="230">
        <v>23</v>
      </c>
    </row>
    <row r="40" spans="2:2" x14ac:dyDescent="0.25">
      <c r="B40" s="230">
        <v>24</v>
      </c>
    </row>
    <row r="41" spans="2:2" x14ac:dyDescent="0.25">
      <c r="B41" s="230">
        <v>25</v>
      </c>
    </row>
    <row r="42" spans="2:2" x14ac:dyDescent="0.25">
      <c r="B42" s="230">
        <v>26</v>
      </c>
    </row>
    <row r="43" spans="2:2" x14ac:dyDescent="0.25">
      <c r="B43" s="230">
        <v>27</v>
      </c>
    </row>
    <row r="44" spans="2:2" x14ac:dyDescent="0.25">
      <c r="B44" s="230">
        <v>28</v>
      </c>
    </row>
    <row r="45" spans="2:2" x14ac:dyDescent="0.25">
      <c r="B45" s="230">
        <v>29</v>
      </c>
    </row>
    <row r="46" spans="2:2" x14ac:dyDescent="0.25">
      <c r="B46" s="230">
        <v>30</v>
      </c>
    </row>
    <row r="47" spans="2:2" x14ac:dyDescent="0.25">
      <c r="B47" s="230">
        <v>31</v>
      </c>
    </row>
    <row r="48" spans="2:2" x14ac:dyDescent="0.25">
      <c r="B48" s="230">
        <v>32</v>
      </c>
    </row>
    <row r="49" spans="2:2" x14ac:dyDescent="0.25">
      <c r="B49" s="230">
        <v>33</v>
      </c>
    </row>
    <row r="50" spans="2:2" x14ac:dyDescent="0.25">
      <c r="B50" s="230">
        <v>34</v>
      </c>
    </row>
    <row r="51" spans="2:2" x14ac:dyDescent="0.25">
      <c r="B51" s="230">
        <v>35</v>
      </c>
    </row>
  </sheetData>
  <sheetProtection algorithmName="SHA-512" hashValue="5l6i5MrR6wkfFZoQPa4HC2NWkDpp+yFiVXZY+iWaPi4SSkqnD+8wlPfMWJzvl2zsmLDCFXI1A6beybUdAD8gEw==" saltValue="M1q1wZIdI5KAwrSbOWc2Iw==" spinCount="100000" sheet="1" objects="1" scenarios="1"/>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1EAC-BA98-456C-8504-06CFE67D5083}">
  <sheetPr>
    <pageSetUpPr fitToPage="1"/>
  </sheetPr>
  <dimension ref="A1:G52"/>
  <sheetViews>
    <sheetView showGridLines="0" tabSelected="1" zoomScaleNormal="100" workbookViewId="0"/>
  </sheetViews>
  <sheetFormatPr baseColWidth="10" defaultRowHeight="12.75" x14ac:dyDescent="0.2"/>
  <cols>
    <col min="1" max="1" width="2.140625" style="124" customWidth="1"/>
    <col min="2" max="2" width="40" style="124" customWidth="1"/>
    <col min="3" max="3" width="3.85546875" style="124" customWidth="1"/>
    <col min="4" max="4" width="40" style="124" customWidth="1"/>
    <col min="5" max="5" width="4.42578125" style="124" customWidth="1"/>
    <col min="6" max="6" width="34.7109375" style="124" customWidth="1"/>
    <col min="7" max="7" width="4.140625" style="124" customWidth="1"/>
    <col min="8" max="16384" width="11.42578125" style="124"/>
  </cols>
  <sheetData>
    <row r="1" spans="1:7" x14ac:dyDescent="0.2">
      <c r="A1" s="113"/>
      <c r="B1" s="113"/>
      <c r="C1" s="113"/>
      <c r="D1" s="113"/>
      <c r="E1" s="113"/>
      <c r="F1" s="113"/>
      <c r="G1" s="113"/>
    </row>
    <row r="2" spans="1:7" ht="15" x14ac:dyDescent="0.2">
      <c r="A2" s="113"/>
      <c r="B2" s="198" t="s">
        <v>222</v>
      </c>
      <c r="C2" s="113"/>
      <c r="D2" s="113"/>
      <c r="E2" s="113"/>
      <c r="F2" s="113"/>
      <c r="G2" s="113"/>
    </row>
    <row r="3" spans="1:7" x14ac:dyDescent="0.2">
      <c r="A3" s="113"/>
      <c r="B3" s="113" t="s">
        <v>367</v>
      </c>
      <c r="C3" s="113"/>
      <c r="D3" s="113"/>
      <c r="E3" s="113"/>
      <c r="F3" s="113"/>
      <c r="G3" s="113"/>
    </row>
    <row r="4" spans="1:7" x14ac:dyDescent="0.2">
      <c r="A4" s="113"/>
      <c r="B4" s="113"/>
      <c r="C4" s="113"/>
      <c r="D4" s="113"/>
      <c r="E4" s="113"/>
      <c r="F4" s="113"/>
      <c r="G4" s="113"/>
    </row>
    <row r="5" spans="1:7" x14ac:dyDescent="0.2">
      <c r="A5" s="113"/>
      <c r="B5" s="348" t="s">
        <v>290</v>
      </c>
      <c r="C5" s="348"/>
      <c r="D5" s="348"/>
      <c r="E5" s="348"/>
      <c r="F5" s="348"/>
      <c r="G5" s="348"/>
    </row>
    <row r="6" spans="1:7" x14ac:dyDescent="0.2">
      <c r="A6" s="113"/>
      <c r="B6" s="348"/>
      <c r="C6" s="348"/>
      <c r="D6" s="348"/>
      <c r="E6" s="348"/>
      <c r="F6" s="348"/>
      <c r="G6" s="348"/>
    </row>
    <row r="7" spans="1:7" x14ac:dyDescent="0.2">
      <c r="A7" s="113"/>
      <c r="B7" s="348"/>
      <c r="C7" s="348"/>
      <c r="D7" s="348"/>
      <c r="E7" s="348"/>
      <c r="F7" s="348"/>
      <c r="G7" s="348"/>
    </row>
    <row r="8" spans="1:7" ht="14.25" customHeight="1" x14ac:dyDescent="0.2">
      <c r="A8" s="113"/>
      <c r="B8" s="348"/>
      <c r="C8" s="348"/>
      <c r="D8" s="348"/>
      <c r="E8" s="348"/>
      <c r="F8" s="348"/>
      <c r="G8" s="348"/>
    </row>
    <row r="9" spans="1:7" x14ac:dyDescent="0.2">
      <c r="A9" s="113"/>
      <c r="B9" s="113"/>
      <c r="C9" s="113"/>
      <c r="D9" s="113"/>
      <c r="E9" s="113"/>
      <c r="F9" s="113"/>
      <c r="G9" s="113"/>
    </row>
    <row r="10" spans="1:7" x14ac:dyDescent="0.2">
      <c r="A10" s="113"/>
      <c r="B10" s="348" t="s">
        <v>281</v>
      </c>
      <c r="C10" s="348"/>
      <c r="D10" s="348"/>
      <c r="E10" s="348"/>
      <c r="F10" s="348"/>
      <c r="G10" s="348"/>
    </row>
    <row r="11" spans="1:7" x14ac:dyDescent="0.2">
      <c r="A11" s="113"/>
      <c r="B11" s="348"/>
      <c r="C11" s="348"/>
      <c r="D11" s="348"/>
      <c r="E11" s="348"/>
      <c r="F11" s="348"/>
      <c r="G11" s="348"/>
    </row>
    <row r="12" spans="1:7" x14ac:dyDescent="0.2">
      <c r="A12" s="113"/>
      <c r="B12" s="348"/>
      <c r="C12" s="348"/>
      <c r="D12" s="348"/>
      <c r="E12" s="348"/>
      <c r="F12" s="348"/>
      <c r="G12" s="348"/>
    </row>
    <row r="13" spans="1:7" x14ac:dyDescent="0.2">
      <c r="A13" s="113"/>
      <c r="B13" s="125"/>
      <c r="C13" s="125"/>
      <c r="D13" s="125"/>
      <c r="E13" s="125"/>
      <c r="F13" s="125"/>
      <c r="G13" s="125"/>
    </row>
    <row r="14" spans="1:7" ht="12.75" customHeight="1" x14ac:dyDescent="0.2">
      <c r="A14" s="113"/>
      <c r="B14" s="348" t="s">
        <v>326</v>
      </c>
      <c r="C14" s="348"/>
      <c r="D14" s="348"/>
      <c r="E14" s="348"/>
      <c r="F14" s="348"/>
      <c r="G14" s="348"/>
    </row>
    <row r="15" spans="1:7" x14ac:dyDescent="0.2">
      <c r="A15" s="113"/>
      <c r="B15" s="348"/>
      <c r="C15" s="348"/>
      <c r="D15" s="348"/>
      <c r="E15" s="348"/>
      <c r="F15" s="348"/>
      <c r="G15" s="348"/>
    </row>
    <row r="16" spans="1:7" x14ac:dyDescent="0.2">
      <c r="A16" s="113"/>
      <c r="B16" s="125"/>
      <c r="C16" s="125"/>
      <c r="D16" s="125"/>
      <c r="E16" s="125"/>
      <c r="F16" s="125"/>
      <c r="G16" s="125"/>
    </row>
    <row r="17" spans="1:7" ht="42" customHeight="1" x14ac:dyDescent="0.2">
      <c r="A17" s="113"/>
      <c r="B17" s="348" t="s">
        <v>327</v>
      </c>
      <c r="C17" s="348"/>
      <c r="D17" s="348"/>
      <c r="E17" s="348"/>
      <c r="F17" s="348"/>
      <c r="G17" s="348"/>
    </row>
    <row r="18" spans="1:7" ht="12.75" customHeight="1" x14ac:dyDescent="0.2">
      <c r="A18" s="113"/>
      <c r="B18" s="125"/>
      <c r="C18" s="125"/>
      <c r="D18" s="125"/>
      <c r="E18" s="125"/>
      <c r="F18" s="125"/>
      <c r="G18" s="125"/>
    </row>
    <row r="19" spans="1:7" ht="39" customHeight="1" x14ac:dyDescent="0.2">
      <c r="A19" s="113"/>
      <c r="B19" s="381" t="s">
        <v>471</v>
      </c>
      <c r="C19" s="381"/>
      <c r="D19" s="381"/>
      <c r="E19" s="381"/>
      <c r="F19" s="381"/>
      <c r="G19" s="125"/>
    </row>
    <row r="20" spans="1:7" x14ac:dyDescent="0.2">
      <c r="A20" s="113"/>
      <c r="B20" s="113"/>
      <c r="C20" s="113"/>
      <c r="D20" s="113"/>
      <c r="E20" s="113"/>
      <c r="F20" s="113"/>
      <c r="G20" s="113"/>
    </row>
    <row r="21" spans="1:7" x14ac:dyDescent="0.2">
      <c r="A21" s="113"/>
      <c r="B21" s="113" t="s">
        <v>195</v>
      </c>
      <c r="C21" s="113"/>
      <c r="D21" s="131" t="s">
        <v>201</v>
      </c>
      <c r="E21" s="129"/>
      <c r="F21" s="131" t="s">
        <v>201</v>
      </c>
      <c r="G21" s="113"/>
    </row>
    <row r="22" spans="1:7" x14ac:dyDescent="0.2">
      <c r="A22" s="113"/>
      <c r="B22" s="113" t="s">
        <v>196</v>
      </c>
      <c r="C22" s="113"/>
      <c r="D22" s="131" t="s">
        <v>206</v>
      </c>
      <c r="E22" s="129"/>
      <c r="F22" s="131" t="s">
        <v>264</v>
      </c>
      <c r="G22" s="113"/>
    </row>
    <row r="23" spans="1:7" x14ac:dyDescent="0.2">
      <c r="A23" s="113"/>
      <c r="B23" s="113"/>
      <c r="C23" s="113"/>
      <c r="D23" s="129"/>
      <c r="E23" s="129"/>
      <c r="F23" s="129"/>
      <c r="G23" s="113"/>
    </row>
    <row r="24" spans="1:7" x14ac:dyDescent="0.2">
      <c r="A24" s="113"/>
      <c r="B24" s="113"/>
      <c r="C24" s="113"/>
      <c r="D24" s="129"/>
      <c r="E24" s="129"/>
      <c r="F24" s="129"/>
      <c r="G24" s="113"/>
    </row>
    <row r="25" spans="1:7" x14ac:dyDescent="0.2">
      <c r="A25" s="113"/>
      <c r="B25" s="113"/>
      <c r="C25" s="113"/>
      <c r="D25" s="129"/>
      <c r="E25" s="129"/>
      <c r="F25" s="129"/>
      <c r="G25" s="113"/>
    </row>
    <row r="26" spans="1:7" x14ac:dyDescent="0.2">
      <c r="A26" s="113"/>
      <c r="B26" s="113"/>
      <c r="C26" s="113"/>
      <c r="D26" s="129"/>
      <c r="E26" s="129"/>
      <c r="F26" s="129"/>
      <c r="G26" s="113"/>
    </row>
    <row r="27" spans="1:7" x14ac:dyDescent="0.2">
      <c r="A27" s="113"/>
      <c r="B27" s="113"/>
      <c r="C27" s="113"/>
      <c r="D27" s="129"/>
      <c r="E27" s="129"/>
      <c r="F27" s="129"/>
      <c r="G27" s="113"/>
    </row>
    <row r="28" spans="1:7" x14ac:dyDescent="0.2">
      <c r="A28" s="113"/>
      <c r="B28" s="113"/>
      <c r="C28" s="113"/>
      <c r="D28" s="129"/>
      <c r="E28" s="129"/>
      <c r="F28" s="129"/>
      <c r="G28" s="113"/>
    </row>
    <row r="29" spans="1:7" x14ac:dyDescent="0.2">
      <c r="A29" s="113"/>
      <c r="B29" s="113"/>
      <c r="C29" s="113"/>
      <c r="D29" s="129"/>
      <c r="E29" s="129"/>
      <c r="F29" s="129"/>
      <c r="G29" s="113"/>
    </row>
    <row r="30" spans="1:7" x14ac:dyDescent="0.2">
      <c r="A30" s="113"/>
      <c r="B30" s="113"/>
      <c r="C30" s="113"/>
      <c r="D30" s="129"/>
      <c r="E30" s="129"/>
      <c r="F30" s="129"/>
      <c r="G30" s="113"/>
    </row>
    <row r="31" spans="1:7" x14ac:dyDescent="0.2">
      <c r="A31" s="113"/>
      <c r="B31" s="113"/>
      <c r="C31" s="113"/>
      <c r="D31" s="129"/>
      <c r="E31" s="129"/>
      <c r="F31" s="129"/>
      <c r="G31" s="113"/>
    </row>
    <row r="32" spans="1:7" s="142" customFormat="1" ht="11.25" x14ac:dyDescent="0.2">
      <c r="A32" s="140"/>
      <c r="B32" s="140" t="s">
        <v>372</v>
      </c>
      <c r="C32" s="140"/>
      <c r="D32" s="140" t="s">
        <v>374</v>
      </c>
      <c r="E32" s="143"/>
      <c r="F32" s="140" t="s">
        <v>373</v>
      </c>
      <c r="G32" s="140"/>
    </row>
    <row r="33" spans="1:7" s="142" customFormat="1" ht="5.25" customHeight="1" x14ac:dyDescent="0.2">
      <c r="A33" s="140"/>
      <c r="B33" s="140"/>
      <c r="C33" s="140"/>
      <c r="D33" s="143"/>
      <c r="E33" s="143"/>
      <c r="F33" s="143"/>
      <c r="G33" s="140"/>
    </row>
    <row r="34" spans="1:7" x14ac:dyDescent="0.2">
      <c r="A34" s="113"/>
      <c r="B34" s="113" t="s">
        <v>197</v>
      </c>
      <c r="C34" s="113"/>
      <c r="D34" s="131" t="s">
        <v>202</v>
      </c>
      <c r="E34" s="129"/>
      <c r="F34" s="139" t="s">
        <v>368</v>
      </c>
      <c r="G34" s="113"/>
    </row>
    <row r="35" spans="1:7" x14ac:dyDescent="0.2">
      <c r="A35" s="113"/>
      <c r="B35" s="113" t="s">
        <v>198</v>
      </c>
      <c r="C35" s="113"/>
      <c r="D35" s="131" t="s">
        <v>206</v>
      </c>
      <c r="E35" s="129"/>
      <c r="F35" s="139" t="s">
        <v>264</v>
      </c>
      <c r="G35" s="113"/>
    </row>
    <row r="36" spans="1:7" x14ac:dyDescent="0.2">
      <c r="A36" s="113"/>
      <c r="B36" s="113" t="s">
        <v>199</v>
      </c>
      <c r="C36" s="113"/>
      <c r="D36" s="131" t="s">
        <v>322</v>
      </c>
      <c r="E36" s="129"/>
      <c r="F36" s="139" t="s">
        <v>369</v>
      </c>
      <c r="G36" s="113"/>
    </row>
    <row r="37" spans="1:7" x14ac:dyDescent="0.2">
      <c r="A37" s="113"/>
      <c r="B37" s="113" t="s">
        <v>200</v>
      </c>
      <c r="C37" s="113"/>
      <c r="D37" s="131" t="s">
        <v>323</v>
      </c>
      <c r="E37" s="129"/>
      <c r="F37" s="139" t="s">
        <v>370</v>
      </c>
      <c r="G37" s="113"/>
    </row>
    <row r="38" spans="1:7" ht="15" x14ac:dyDescent="0.25">
      <c r="A38" s="113"/>
      <c r="B38" s="126" t="s">
        <v>203</v>
      </c>
      <c r="C38" s="113"/>
      <c r="D38" s="132" t="s">
        <v>324</v>
      </c>
      <c r="E38" s="129"/>
      <c r="F38" s="132" t="s">
        <v>371</v>
      </c>
      <c r="G38" s="113"/>
    </row>
    <row r="39" spans="1:7" ht="15" x14ac:dyDescent="0.25">
      <c r="A39" s="113"/>
      <c r="B39" s="126"/>
      <c r="C39" s="113"/>
      <c r="D39" s="132"/>
      <c r="E39" s="129"/>
      <c r="F39" s="132"/>
      <c r="G39" s="113"/>
    </row>
    <row r="40" spans="1:7" ht="15" x14ac:dyDescent="0.25">
      <c r="A40" s="113"/>
      <c r="B40" s="127"/>
      <c r="C40" s="113"/>
      <c r="D40" s="129"/>
      <c r="E40" s="129"/>
      <c r="F40" s="153"/>
      <c r="G40" s="113"/>
    </row>
    <row r="41" spans="1:7" ht="12.75" customHeight="1" x14ac:dyDescent="0.2">
      <c r="A41" s="113"/>
      <c r="B41" s="348" t="s">
        <v>325</v>
      </c>
      <c r="C41" s="113"/>
      <c r="D41" s="349" t="s">
        <v>328</v>
      </c>
      <c r="E41" s="129"/>
      <c r="F41" s="350" t="s">
        <v>375</v>
      </c>
      <c r="G41" s="113"/>
    </row>
    <row r="42" spans="1:7" x14ac:dyDescent="0.2">
      <c r="A42" s="113"/>
      <c r="B42" s="348"/>
      <c r="C42" s="113"/>
      <c r="D42" s="349"/>
      <c r="E42" s="129"/>
      <c r="F42" s="350"/>
      <c r="G42" s="113"/>
    </row>
    <row r="43" spans="1:7" x14ac:dyDescent="0.2">
      <c r="A43" s="113"/>
      <c r="B43" s="348"/>
      <c r="C43" s="113"/>
      <c r="D43" s="349"/>
      <c r="E43" s="129"/>
      <c r="F43" s="350"/>
      <c r="G43" s="113"/>
    </row>
    <row r="44" spans="1:7" x14ac:dyDescent="0.2">
      <c r="A44" s="113"/>
      <c r="B44" s="348"/>
      <c r="C44" s="113"/>
      <c r="D44" s="349"/>
      <c r="E44" s="129"/>
      <c r="F44" s="350"/>
      <c r="G44" s="113"/>
    </row>
    <row r="45" spans="1:7" x14ac:dyDescent="0.2">
      <c r="A45" s="113"/>
      <c r="B45" s="348"/>
      <c r="C45" s="113"/>
      <c r="D45" s="349"/>
      <c r="E45" s="113"/>
      <c r="F45" s="350"/>
      <c r="G45" s="113"/>
    </row>
    <row r="46" spans="1:7" x14ac:dyDescent="0.2">
      <c r="A46" s="113"/>
      <c r="B46" s="348"/>
      <c r="C46" s="113"/>
      <c r="D46" s="349"/>
      <c r="E46" s="113"/>
      <c r="F46" s="350"/>
      <c r="G46" s="113"/>
    </row>
    <row r="47" spans="1:7" x14ac:dyDescent="0.2">
      <c r="A47" s="113"/>
      <c r="B47" s="348"/>
      <c r="C47" s="113"/>
      <c r="D47" s="349"/>
      <c r="E47" s="113"/>
      <c r="F47" s="350"/>
      <c r="G47" s="113"/>
    </row>
    <row r="48" spans="1:7" x14ac:dyDescent="0.2">
      <c r="A48" s="113"/>
      <c r="B48" s="348"/>
      <c r="C48" s="113"/>
      <c r="D48" s="349"/>
      <c r="E48" s="113"/>
      <c r="F48" s="350"/>
      <c r="G48" s="113"/>
    </row>
    <row r="49" spans="1:7" x14ac:dyDescent="0.2">
      <c r="A49" s="113"/>
      <c r="B49" s="348"/>
      <c r="C49" s="113"/>
      <c r="D49" s="349"/>
      <c r="E49" s="113"/>
      <c r="F49" s="350"/>
      <c r="G49" s="113"/>
    </row>
    <row r="50" spans="1:7" x14ac:dyDescent="0.2">
      <c r="A50" s="113"/>
      <c r="B50" s="348"/>
      <c r="C50" s="113"/>
      <c r="D50" s="113"/>
      <c r="E50" s="113"/>
      <c r="F50" s="113"/>
      <c r="G50" s="113"/>
    </row>
    <row r="51" spans="1:7" x14ac:dyDescent="0.2">
      <c r="A51" s="113"/>
      <c r="B51" s="125"/>
      <c r="C51" s="113"/>
      <c r="D51" s="113"/>
      <c r="E51" s="113"/>
      <c r="F51" s="113"/>
      <c r="G51" s="113"/>
    </row>
    <row r="52" spans="1:7" x14ac:dyDescent="0.2">
      <c r="A52" s="113"/>
      <c r="B52" s="125"/>
      <c r="C52" s="113"/>
      <c r="D52" s="113"/>
      <c r="E52" s="113"/>
      <c r="F52" s="113"/>
      <c r="G52" s="113"/>
    </row>
  </sheetData>
  <sheetProtection algorithmName="SHA-512" hashValue="CJdwxzv+zfcKFEUbYFX7E8kug7qtbYhU7XFyGkpqOwrw9IsSRjor1RGhIXzBLGIRO9Zdjs91ZPqzqiFnAqgW6A==" saltValue="/tV08M/KgGX5Rpit4U2Vjg==" spinCount="100000" sheet="1" objects="1" scenarios="1"/>
  <mergeCells count="8">
    <mergeCell ref="B41:B50"/>
    <mergeCell ref="B5:G8"/>
    <mergeCell ref="B10:G12"/>
    <mergeCell ref="B17:G17"/>
    <mergeCell ref="D41:D49"/>
    <mergeCell ref="B14:G15"/>
    <mergeCell ref="F41:F49"/>
    <mergeCell ref="B19:F19"/>
  </mergeCells>
  <hyperlinks>
    <hyperlink ref="B38" r:id="rId1" xr:uid="{5B66D91F-E323-4876-BD04-660A4B36647D}"/>
    <hyperlink ref="D38" r:id="rId2" xr:uid="{6C15BB13-6B96-4FDE-856E-CA1E59DA1406}"/>
    <hyperlink ref="F38" r:id="rId3" xr:uid="{00000000-0004-0000-0100-000002000000}"/>
  </hyperlinks>
  <pageMargins left="0.25" right="0.25" top="0.75" bottom="0.75" header="0.3" footer="0.3"/>
  <pageSetup paperSize="9" scale="84" orientation="landscape" horizontalDpi="0" verticalDpi="0"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A8AD8-B32C-4857-BCA1-E4B9EB79040F}">
  <dimension ref="B1:D71"/>
  <sheetViews>
    <sheetView showGridLines="0" zoomScaleNormal="100" zoomScaleSheetLayoutView="55" workbookViewId="0"/>
  </sheetViews>
  <sheetFormatPr baseColWidth="10" defaultRowHeight="14.25" x14ac:dyDescent="0.25"/>
  <cols>
    <col min="1" max="1" width="2.140625" style="3" customWidth="1"/>
    <col min="2" max="2" width="5.5703125" style="14" customWidth="1"/>
    <col min="3" max="3" width="83.140625" style="2" customWidth="1"/>
    <col min="4" max="4" width="70.5703125" style="2" customWidth="1"/>
    <col min="5" max="16384" width="11.42578125" style="3"/>
  </cols>
  <sheetData>
    <row r="1" spans="2:4" x14ac:dyDescent="0.25">
      <c r="B1" s="107"/>
      <c r="C1" s="108"/>
    </row>
    <row r="2" spans="2:4" ht="15" x14ac:dyDescent="0.25">
      <c r="B2" s="197" t="s">
        <v>241</v>
      </c>
      <c r="C2" s="108"/>
    </row>
    <row r="3" spans="2:4" x14ac:dyDescent="0.25">
      <c r="B3" s="109"/>
      <c r="C3" s="108"/>
    </row>
    <row r="5" spans="2:4" x14ac:dyDescent="0.25">
      <c r="B5" s="336"/>
      <c r="C5" s="337" t="s">
        <v>242</v>
      </c>
      <c r="D5" s="338" t="s">
        <v>1</v>
      </c>
    </row>
    <row r="6" spans="2:4" ht="42.75" x14ac:dyDescent="0.25">
      <c r="B6" s="4"/>
      <c r="C6" s="194" t="s">
        <v>243</v>
      </c>
      <c r="D6" s="5" t="s">
        <v>464</v>
      </c>
    </row>
    <row r="7" spans="2:4" ht="57" x14ac:dyDescent="0.25">
      <c r="B7" s="4"/>
      <c r="C7" s="194" t="s">
        <v>244</v>
      </c>
      <c r="D7" s="5" t="s">
        <v>455</v>
      </c>
    </row>
    <row r="8" spans="2:4" ht="42.75" x14ac:dyDescent="0.25">
      <c r="B8" s="4"/>
      <c r="C8" s="194" t="s">
        <v>245</v>
      </c>
      <c r="D8" s="5" t="s">
        <v>456</v>
      </c>
    </row>
    <row r="9" spans="2:4" ht="45" customHeight="1" x14ac:dyDescent="0.25">
      <c r="B9" s="4"/>
      <c r="C9" s="195"/>
      <c r="D9" s="6" t="s">
        <v>457</v>
      </c>
    </row>
    <row r="10" spans="2:4" ht="47.25" customHeight="1" x14ac:dyDescent="0.25">
      <c r="B10" s="4"/>
      <c r="C10" s="195" t="s">
        <v>246</v>
      </c>
      <c r="D10" s="6" t="s">
        <v>458</v>
      </c>
    </row>
    <row r="11" spans="2:4" x14ac:dyDescent="0.25">
      <c r="B11" s="336"/>
      <c r="C11" s="337" t="s">
        <v>247</v>
      </c>
      <c r="D11" s="338" t="s">
        <v>1</v>
      </c>
    </row>
    <row r="12" spans="2:4" ht="28.5" x14ac:dyDescent="0.25">
      <c r="B12" s="4"/>
      <c r="C12" s="175"/>
      <c r="D12" s="15" t="s">
        <v>315</v>
      </c>
    </row>
    <row r="13" spans="2:4" ht="28.5" x14ac:dyDescent="0.25">
      <c r="B13" s="4"/>
      <c r="C13" s="123"/>
      <c r="D13" s="15" t="s">
        <v>265</v>
      </c>
    </row>
    <row r="14" spans="2:4" x14ac:dyDescent="0.25">
      <c r="B14" s="7"/>
      <c r="C14" s="8"/>
      <c r="D14" s="9"/>
    </row>
    <row r="15" spans="2:4" x14ac:dyDescent="0.25">
      <c r="B15" s="7"/>
      <c r="C15" s="8"/>
      <c r="D15" s="9"/>
    </row>
    <row r="16" spans="2:4" x14ac:dyDescent="0.25">
      <c r="B16" s="339" t="s">
        <v>248</v>
      </c>
      <c r="C16" s="340" t="s">
        <v>249</v>
      </c>
      <c r="D16" s="341" t="s">
        <v>250</v>
      </c>
    </row>
    <row r="17" spans="2:4" x14ac:dyDescent="0.25">
      <c r="B17" s="342" t="s">
        <v>306</v>
      </c>
      <c r="C17" s="343"/>
      <c r="D17" s="343"/>
    </row>
    <row r="18" spans="2:4" ht="28.5" x14ac:dyDescent="0.25">
      <c r="B18" s="130" t="s">
        <v>295</v>
      </c>
      <c r="C18" s="10" t="s">
        <v>262</v>
      </c>
      <c r="D18" s="10"/>
    </row>
    <row r="19" spans="2:4" ht="42.75" x14ac:dyDescent="0.25">
      <c r="B19" s="11" t="s">
        <v>296</v>
      </c>
      <c r="C19" s="10" t="s">
        <v>433</v>
      </c>
      <c r="D19" s="10"/>
    </row>
    <row r="20" spans="2:4" ht="57" x14ac:dyDescent="0.25">
      <c r="B20" s="11" t="s">
        <v>297</v>
      </c>
      <c r="C20" s="10" t="s">
        <v>332</v>
      </c>
      <c r="D20" s="10"/>
    </row>
    <row r="21" spans="2:4" ht="99.75" x14ac:dyDescent="0.25">
      <c r="B21" s="11" t="s">
        <v>298</v>
      </c>
      <c r="C21" s="10" t="s">
        <v>414</v>
      </c>
      <c r="D21" s="10"/>
    </row>
    <row r="22" spans="2:4" ht="28.5" x14ac:dyDescent="0.25">
      <c r="B22" s="11" t="s">
        <v>299</v>
      </c>
      <c r="C22" s="10" t="s">
        <v>257</v>
      </c>
      <c r="D22" s="10"/>
    </row>
    <row r="23" spans="2:4" ht="28.5" x14ac:dyDescent="0.25">
      <c r="B23" s="11" t="s">
        <v>300</v>
      </c>
      <c r="C23" s="10" t="s">
        <v>269</v>
      </c>
      <c r="D23" s="10"/>
    </row>
    <row r="24" spans="2:4" ht="114" x14ac:dyDescent="0.25">
      <c r="B24" s="11" t="s">
        <v>301</v>
      </c>
      <c r="C24" s="10" t="s">
        <v>270</v>
      </c>
      <c r="D24" s="10"/>
    </row>
    <row r="25" spans="2:4" ht="71.25" x14ac:dyDescent="0.25">
      <c r="B25" s="11" t="s">
        <v>302</v>
      </c>
      <c r="C25" s="10" t="s">
        <v>356</v>
      </c>
      <c r="D25" s="10"/>
    </row>
    <row r="26" spans="2:4" ht="71.25" x14ac:dyDescent="0.25">
      <c r="B26" s="11" t="s">
        <v>303</v>
      </c>
      <c r="C26" s="10" t="s">
        <v>271</v>
      </c>
      <c r="D26" s="10" t="s">
        <v>272</v>
      </c>
    </row>
    <row r="27" spans="2:4" ht="42.75" x14ac:dyDescent="0.25">
      <c r="B27" s="11" t="s">
        <v>304</v>
      </c>
      <c r="C27" s="10" t="s">
        <v>347</v>
      </c>
      <c r="D27" s="10"/>
    </row>
    <row r="28" spans="2:4" ht="114" x14ac:dyDescent="0.25">
      <c r="B28" s="11" t="s">
        <v>305</v>
      </c>
      <c r="C28" s="10" t="s">
        <v>348</v>
      </c>
      <c r="D28" s="10"/>
    </row>
    <row r="30" spans="2:4" x14ac:dyDescent="0.25">
      <c r="B30" s="344" t="s">
        <v>258</v>
      </c>
      <c r="C30" s="343"/>
      <c r="D30" s="343"/>
    </row>
    <row r="31" spans="2:4" ht="57" x14ac:dyDescent="0.25">
      <c r="B31" s="11" t="s">
        <v>119</v>
      </c>
      <c r="C31" s="10" t="s">
        <v>443</v>
      </c>
      <c r="D31" s="10"/>
    </row>
    <row r="32" spans="2:4" ht="156.75" x14ac:dyDescent="0.25">
      <c r="B32" s="11" t="s">
        <v>120</v>
      </c>
      <c r="C32" s="10" t="s">
        <v>444</v>
      </c>
      <c r="D32" s="234" t="s">
        <v>350</v>
      </c>
    </row>
    <row r="33" spans="2:4" ht="57" x14ac:dyDescent="0.25">
      <c r="B33" s="11" t="s">
        <v>121</v>
      </c>
      <c r="C33" s="10" t="s">
        <v>273</v>
      </c>
      <c r="D33" s="10" t="s">
        <v>259</v>
      </c>
    </row>
    <row r="34" spans="2:4" ht="114" x14ac:dyDescent="0.25">
      <c r="B34" s="11" t="s">
        <v>122</v>
      </c>
      <c r="C34" s="10" t="s">
        <v>351</v>
      </c>
      <c r="D34" s="10"/>
    </row>
    <row r="35" spans="2:4" ht="114" x14ac:dyDescent="0.25">
      <c r="B35" s="11" t="s">
        <v>123</v>
      </c>
      <c r="C35" s="13" t="s">
        <v>352</v>
      </c>
      <c r="D35" s="10" t="s">
        <v>353</v>
      </c>
    </row>
    <row r="36" spans="2:4" ht="28.5" x14ac:dyDescent="0.25">
      <c r="B36" s="11" t="s">
        <v>125</v>
      </c>
      <c r="C36" s="10" t="s">
        <v>274</v>
      </c>
      <c r="D36" s="10"/>
    </row>
    <row r="37" spans="2:4" ht="85.5" x14ac:dyDescent="0.25">
      <c r="B37" s="233" t="s">
        <v>126</v>
      </c>
      <c r="C37" s="10" t="s">
        <v>459</v>
      </c>
      <c r="D37" s="10"/>
    </row>
    <row r="38" spans="2:4" ht="128.25" x14ac:dyDescent="0.25">
      <c r="B38" s="11" t="s">
        <v>129</v>
      </c>
      <c r="C38" s="10" t="s">
        <v>445</v>
      </c>
      <c r="D38" s="10"/>
    </row>
    <row r="39" spans="2:4" ht="156.75" x14ac:dyDescent="0.25">
      <c r="B39" s="11" t="s">
        <v>130</v>
      </c>
      <c r="C39" s="10" t="s">
        <v>294</v>
      </c>
      <c r="D39" s="10"/>
    </row>
    <row r="40" spans="2:4" ht="102" customHeight="1" x14ac:dyDescent="0.25">
      <c r="B40" s="11" t="s">
        <v>131</v>
      </c>
      <c r="C40" s="10" t="s">
        <v>263</v>
      </c>
      <c r="D40" s="10" t="s">
        <v>275</v>
      </c>
    </row>
    <row r="41" spans="2:4" ht="99.75" x14ac:dyDescent="0.25">
      <c r="B41" s="11" t="s">
        <v>133</v>
      </c>
      <c r="C41" s="10" t="s">
        <v>357</v>
      </c>
      <c r="D41" s="10" t="s">
        <v>260</v>
      </c>
    </row>
    <row r="43" spans="2:4" x14ac:dyDescent="0.25">
      <c r="B43" s="344" t="s">
        <v>316</v>
      </c>
      <c r="C43" s="343"/>
      <c r="D43" s="343"/>
    </row>
    <row r="44" spans="2:4" ht="114" x14ac:dyDescent="0.25">
      <c r="B44" s="11" t="s">
        <v>172</v>
      </c>
      <c r="C44" s="10" t="s">
        <v>460</v>
      </c>
      <c r="D44" s="10"/>
    </row>
    <row r="45" spans="2:4" ht="57" x14ac:dyDescent="0.25">
      <c r="B45" s="11" t="s">
        <v>173</v>
      </c>
      <c r="C45" s="10" t="s">
        <v>261</v>
      </c>
      <c r="D45" s="10" t="s">
        <v>358</v>
      </c>
    </row>
    <row r="46" spans="2:4" ht="114" x14ac:dyDescent="0.25">
      <c r="B46" s="11" t="s">
        <v>278</v>
      </c>
      <c r="C46" s="10" t="s">
        <v>461</v>
      </c>
      <c r="D46" s="10"/>
    </row>
    <row r="47" spans="2:4" ht="57" x14ac:dyDescent="0.25">
      <c r="B47" s="11" t="s">
        <v>279</v>
      </c>
      <c r="C47" s="10" t="s">
        <v>450</v>
      </c>
      <c r="D47" s="10"/>
    </row>
    <row r="48" spans="2:4" ht="171" x14ac:dyDescent="0.25">
      <c r="B48" s="11" t="s">
        <v>280</v>
      </c>
      <c r="C48" s="10" t="s">
        <v>310</v>
      </c>
      <c r="D48" s="10" t="s">
        <v>359</v>
      </c>
    </row>
    <row r="49" spans="2:4" ht="42.75" x14ac:dyDescent="0.25">
      <c r="B49" s="11" t="s">
        <v>277</v>
      </c>
      <c r="C49" s="10" t="s">
        <v>355</v>
      </c>
      <c r="D49" s="10"/>
    </row>
    <row r="50" spans="2:4" ht="71.25" x14ac:dyDescent="0.25">
      <c r="B50" s="11" t="s">
        <v>151</v>
      </c>
      <c r="C50" s="10" t="s">
        <v>462</v>
      </c>
      <c r="D50" s="10"/>
    </row>
    <row r="51" spans="2:4" ht="128.25" x14ac:dyDescent="0.25">
      <c r="B51" s="11" t="s">
        <v>150</v>
      </c>
      <c r="C51" s="10" t="s">
        <v>463</v>
      </c>
      <c r="D51" s="10"/>
    </row>
    <row r="52" spans="2:4" ht="42.75" x14ac:dyDescent="0.25">
      <c r="B52" s="11" t="s">
        <v>149</v>
      </c>
      <c r="C52" s="10" t="s">
        <v>451</v>
      </c>
      <c r="D52" s="10"/>
    </row>
    <row r="53" spans="2:4" ht="71.25" x14ac:dyDescent="0.25">
      <c r="B53" s="11" t="s">
        <v>141</v>
      </c>
      <c r="C53" s="10" t="s">
        <v>360</v>
      </c>
      <c r="D53" s="10"/>
    </row>
    <row r="54" spans="2:4" ht="85.5" x14ac:dyDescent="0.25">
      <c r="B54" s="11" t="s">
        <v>143</v>
      </c>
      <c r="C54" s="10" t="s">
        <v>452</v>
      </c>
      <c r="D54" s="10"/>
    </row>
    <row r="56" spans="2:4" x14ac:dyDescent="0.25">
      <c r="B56" s="196" t="s">
        <v>251</v>
      </c>
      <c r="C56" s="128"/>
      <c r="D56" s="10"/>
    </row>
    <row r="57" spans="2:4" ht="57" x14ac:dyDescent="0.25">
      <c r="B57" s="11" t="s">
        <v>134</v>
      </c>
      <c r="C57" s="10" t="s">
        <v>361</v>
      </c>
      <c r="D57" s="5" t="s">
        <v>311</v>
      </c>
    </row>
    <row r="58" spans="2:4" ht="57" x14ac:dyDescent="0.25">
      <c r="B58" s="11" t="s">
        <v>205</v>
      </c>
      <c r="C58" s="10" t="s">
        <v>266</v>
      </c>
      <c r="D58" s="10"/>
    </row>
    <row r="59" spans="2:4" ht="71.25" x14ac:dyDescent="0.25">
      <c r="B59" s="11" t="s">
        <v>207</v>
      </c>
      <c r="C59" s="10" t="s">
        <v>349</v>
      </c>
      <c r="D59" s="10"/>
    </row>
    <row r="60" spans="2:4" ht="42.75" x14ac:dyDescent="0.25">
      <c r="B60" s="11" t="s">
        <v>208</v>
      </c>
      <c r="C60" s="10" t="s">
        <v>267</v>
      </c>
      <c r="D60" s="10" t="s">
        <v>252</v>
      </c>
    </row>
    <row r="61" spans="2:4" ht="57" x14ac:dyDescent="0.25">
      <c r="B61" s="12" t="s">
        <v>210</v>
      </c>
      <c r="C61" s="10" t="s">
        <v>363</v>
      </c>
      <c r="D61" s="10"/>
    </row>
    <row r="62" spans="2:4" ht="42.75" x14ac:dyDescent="0.25">
      <c r="B62" s="12" t="s">
        <v>212</v>
      </c>
      <c r="C62" s="10" t="s">
        <v>253</v>
      </c>
      <c r="D62" s="10"/>
    </row>
    <row r="63" spans="2:4" ht="57" x14ac:dyDescent="0.25">
      <c r="B63" s="12" t="s">
        <v>213</v>
      </c>
      <c r="C63" s="10" t="s">
        <v>254</v>
      </c>
      <c r="D63" s="10"/>
    </row>
    <row r="64" spans="2:4" ht="28.5" x14ac:dyDescent="0.25">
      <c r="B64" s="12" t="s">
        <v>214</v>
      </c>
      <c r="C64" s="10" t="s">
        <v>364</v>
      </c>
      <c r="D64" s="10"/>
    </row>
    <row r="65" spans="2:4" ht="114" x14ac:dyDescent="0.25">
      <c r="B65" s="12" t="s">
        <v>215</v>
      </c>
      <c r="C65" s="10" t="s">
        <v>453</v>
      </c>
      <c r="D65" s="10" t="s">
        <v>362</v>
      </c>
    </row>
    <row r="66" spans="2:4" ht="42.75" x14ac:dyDescent="0.25">
      <c r="B66" s="12" t="s">
        <v>216</v>
      </c>
      <c r="C66" s="10" t="s">
        <v>255</v>
      </c>
      <c r="D66" s="10"/>
    </row>
    <row r="67" spans="2:4" ht="28.5" x14ac:dyDescent="0.25">
      <c r="B67" s="12" t="s">
        <v>218</v>
      </c>
      <c r="C67" s="10" t="s">
        <v>256</v>
      </c>
      <c r="D67" s="10"/>
    </row>
    <row r="68" spans="2:4" ht="57" x14ac:dyDescent="0.25">
      <c r="B68" s="12" t="s">
        <v>219</v>
      </c>
      <c r="C68" s="10" t="s">
        <v>268</v>
      </c>
      <c r="D68" s="10" t="s">
        <v>365</v>
      </c>
    </row>
    <row r="69" spans="2:4" ht="42.75" x14ac:dyDescent="0.25">
      <c r="B69" s="12" t="s">
        <v>220</v>
      </c>
      <c r="C69" s="10" t="s">
        <v>366</v>
      </c>
      <c r="D69" s="10"/>
    </row>
    <row r="70" spans="2:4" ht="128.25" x14ac:dyDescent="0.25">
      <c r="B70" s="12" t="s">
        <v>221</v>
      </c>
      <c r="C70" s="10" t="s">
        <v>454</v>
      </c>
      <c r="D70" s="10"/>
    </row>
    <row r="71" spans="2:4" ht="114" x14ac:dyDescent="0.25">
      <c r="B71" s="12" t="s">
        <v>446</v>
      </c>
      <c r="C71" s="10" t="s">
        <v>448</v>
      </c>
      <c r="D71" s="10" t="s">
        <v>449</v>
      </c>
    </row>
  </sheetData>
  <sheetProtection algorithmName="SHA-512" hashValue="pHDigAkMhTQyIDZz5dta7oRcfyPL6fd+oFR7jaEcESOCxHJ8Nbfk+53/akHeMushGmMDp/XGvOTdErRleeLxog==" saltValue="a0HAma2Kt1N+hdIrra55Jw==" spinCount="100000" sheet="1" objects="1" scenarios="1"/>
  <sortState xmlns:xlrd2="http://schemas.microsoft.com/office/spreadsheetml/2017/richdata2" ref="B44:D52">
    <sortCondition ref="B44:B52"/>
  </sortState>
  <pageMargins left="0.25" right="0.25" top="0.75" bottom="0.75" header="0.3" footer="0.3"/>
  <pageSetup paperSize="9" scale="61" fitToWidth="0" fitToHeight="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27DE6-C8FD-43C7-97B3-038F4D5409BD}">
  <dimension ref="B1:AT6"/>
  <sheetViews>
    <sheetView showGridLines="0" zoomScaleNormal="100" workbookViewId="0"/>
  </sheetViews>
  <sheetFormatPr baseColWidth="10" defaultRowHeight="12.75" x14ac:dyDescent="0.2"/>
  <cols>
    <col min="1" max="1" width="2.140625" style="283" customWidth="1"/>
    <col min="2" max="2" width="4.28515625" style="286" customWidth="1"/>
    <col min="3" max="3" width="11.42578125" style="283" customWidth="1"/>
    <col min="4" max="4" width="50.140625" style="283" customWidth="1"/>
    <col min="5" max="5" width="13.28515625" style="283" customWidth="1"/>
    <col min="6" max="40" width="15.7109375" style="283" customWidth="1"/>
    <col min="41" max="1026" width="11.42578125" style="283" customWidth="1"/>
    <col min="1027" max="16384" width="11.42578125" style="283"/>
  </cols>
  <sheetData>
    <row r="1" spans="2:46" x14ac:dyDescent="0.2">
      <c r="B1" s="105"/>
      <c r="C1" s="106"/>
      <c r="D1" s="106"/>
      <c r="E1" s="70"/>
    </row>
    <row r="2" spans="2:46" ht="15" x14ac:dyDescent="0.2">
      <c r="B2" s="168" t="s">
        <v>466</v>
      </c>
      <c r="C2" s="106"/>
      <c r="D2" s="106"/>
      <c r="E2" s="69"/>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c r="AO2" s="284"/>
      <c r="AP2" s="284"/>
      <c r="AQ2" s="284"/>
      <c r="AR2" s="284"/>
      <c r="AS2" s="284"/>
      <c r="AT2" s="284"/>
    </row>
    <row r="3" spans="2:46" x14ac:dyDescent="0.2">
      <c r="B3" s="105" t="s">
        <v>467</v>
      </c>
      <c r="C3" s="106"/>
      <c r="D3" s="106"/>
      <c r="E3" s="70"/>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row>
    <row r="4" spans="2:46" x14ac:dyDescent="0.2">
      <c r="B4" s="283"/>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285"/>
    </row>
    <row r="5" spans="2:46" x14ac:dyDescent="0.2">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row>
    <row r="6" spans="2:46" x14ac:dyDescent="0.2">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row>
  </sheetData>
  <sheetProtection algorithmName="SHA-512" hashValue="oxYA7NXc3yHeORoRz1A0pOPza2f9BB2NBATz4AhKLQcNYUT9eWUBQYNjg2aoSTmonFfNCb2yb849etz6FVpAFA==" saltValue="Q9/jUYKQiv2we/CYNJRD9w==" spinCount="100000" sheet="1" formatCells="0" formatColumns="0" formatRows="0" insertColumns="0" insertRows="0" insertHyperlinks="0" deleteColumns="0" deleteRows="0" sort="0" autoFilter="0" pivotTables="0"/>
  <pageMargins left="0.70000000000000007" right="0.70000000000000007" top="0.78740157480315009" bottom="0.78740157480315009" header="0.30000000000000004" footer="0.30000000000000004"/>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58303-90A1-4830-8EB2-9525178D3BC3}">
  <sheetPr>
    <pageSetUpPr fitToPage="1"/>
  </sheetPr>
  <dimension ref="A1:AN126"/>
  <sheetViews>
    <sheetView showGridLines="0" zoomScaleNormal="100" workbookViewId="0">
      <pane xSplit="5" ySplit="4" topLeftCell="F5" activePane="bottomRight" state="frozen"/>
      <selection activeCell="D21" sqref="D21"/>
      <selection pane="topRight" activeCell="D21" sqref="D21"/>
      <selection pane="bottomLeft" activeCell="D21" sqref="D21"/>
      <selection pane="bottomRight"/>
    </sheetView>
  </sheetViews>
  <sheetFormatPr baseColWidth="10" defaultRowHeight="12.75" outlineLevelRow="1" x14ac:dyDescent="0.2"/>
  <cols>
    <col min="1" max="1" width="2" style="16" customWidth="1"/>
    <col min="2" max="2" width="5" style="16" customWidth="1"/>
    <col min="3" max="3" width="3" style="16" customWidth="1"/>
    <col min="4" max="4" width="56.7109375" style="16" customWidth="1"/>
    <col min="5" max="5" width="15.28515625" style="16" customWidth="1"/>
    <col min="6" max="40" width="15.7109375" style="44" customWidth="1"/>
    <col min="41" max="16384" width="11.42578125" style="16"/>
  </cols>
  <sheetData>
    <row r="1" spans="1:40" ht="14.25" x14ac:dyDescent="0.2">
      <c r="B1" s="1"/>
      <c r="C1" s="136"/>
      <c r="D1" s="1"/>
      <c r="E1" s="1"/>
    </row>
    <row r="2" spans="1:40" ht="15" x14ac:dyDescent="0.2">
      <c r="B2" s="169" t="s">
        <v>293</v>
      </c>
      <c r="C2" s="1"/>
      <c r="D2" s="42"/>
      <c r="E2" s="1"/>
    </row>
    <row r="3" spans="1:40" x14ac:dyDescent="0.2">
      <c r="B3" s="1"/>
      <c r="C3" s="1"/>
      <c r="D3" s="1"/>
      <c r="E3" s="1"/>
    </row>
    <row r="4" spans="1:40" x14ac:dyDescent="0.2">
      <c r="A4" s="44"/>
      <c r="B4" s="44"/>
      <c r="C4" s="44"/>
      <c r="D4" s="44"/>
      <c r="E4" s="44"/>
    </row>
    <row r="5" spans="1:40" ht="14.25" x14ac:dyDescent="0.2">
      <c r="C5" s="211" t="s">
        <v>432</v>
      </c>
      <c r="D5" s="206"/>
      <c r="E5" s="134"/>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row>
    <row r="6" spans="1:40" outlineLevel="1" x14ac:dyDescent="0.2">
      <c r="C6" s="47"/>
      <c r="D6" s="133"/>
      <c r="E6" s="134"/>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row>
    <row r="7" spans="1:40" ht="27.75" customHeight="1" outlineLevel="1" x14ac:dyDescent="0.2">
      <c r="B7" s="45" t="s">
        <v>295</v>
      </c>
      <c r="C7" s="351" t="s">
        <v>318</v>
      </c>
      <c r="D7" s="352"/>
      <c r="E7" s="252" t="s">
        <v>81</v>
      </c>
      <c r="F7" s="135"/>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row>
    <row r="8" spans="1:40" ht="25.5" customHeight="1" outlineLevel="1" x14ac:dyDescent="0.2">
      <c r="E8" s="44"/>
      <c r="F8" s="353" t="s">
        <v>434</v>
      </c>
      <c r="G8" s="354"/>
      <c r="H8" s="354"/>
      <c r="I8" s="354"/>
      <c r="J8" s="354"/>
    </row>
    <row r="9" spans="1:40" outlineLevel="1" x14ac:dyDescent="0.2">
      <c r="E9" s="44"/>
      <c r="F9" s="173" t="s">
        <v>2</v>
      </c>
      <c r="G9" s="173" t="s">
        <v>3</v>
      </c>
      <c r="H9" s="173" t="s">
        <v>4</v>
      </c>
      <c r="I9" s="173" t="s">
        <v>5</v>
      </c>
      <c r="J9" s="173" t="s">
        <v>17</v>
      </c>
    </row>
    <row r="10" spans="1:40" s="40" customFormat="1" outlineLevel="1" x14ac:dyDescent="0.2">
      <c r="B10" s="19"/>
      <c r="C10" s="210" t="s">
        <v>228</v>
      </c>
      <c r="D10" s="217"/>
      <c r="E10" s="26"/>
      <c r="F10" s="235"/>
      <c r="G10" s="235"/>
      <c r="H10" s="235"/>
      <c r="I10" s="235"/>
      <c r="J10" s="235"/>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row>
    <row r="11" spans="1:40" s="40" customFormat="1" outlineLevel="1" x14ac:dyDescent="0.2">
      <c r="A11" s="112"/>
      <c r="B11" s="112"/>
      <c r="C11" s="50"/>
      <c r="D11" s="50"/>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row>
    <row r="12" spans="1:40" outlineLevel="1" x14ac:dyDescent="0.2">
      <c r="B12" s="45" t="s">
        <v>296</v>
      </c>
      <c r="C12" s="212"/>
      <c r="D12" s="220" t="s">
        <v>86</v>
      </c>
      <c r="E12" s="171"/>
      <c r="F12" s="253"/>
      <c r="G12" s="253"/>
      <c r="H12" s="253"/>
      <c r="I12" s="253"/>
      <c r="J12" s="253"/>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row>
    <row r="13" spans="1:40" outlineLevel="1" x14ac:dyDescent="0.2">
      <c r="B13" s="19"/>
      <c r="C13" s="212"/>
      <c r="D13" s="220" t="s">
        <v>77</v>
      </c>
      <c r="E13" s="171"/>
      <c r="F13" s="221">
        <f>F10-F12</f>
        <v>0</v>
      </c>
      <c r="G13" s="221">
        <f>G10-G12</f>
        <v>0</v>
      </c>
      <c r="H13" s="221">
        <f>H10-H12</f>
        <v>0</v>
      </c>
      <c r="I13" s="221">
        <f>I10-I12</f>
        <v>0</v>
      </c>
      <c r="J13" s="221">
        <f>J10-J12</f>
        <v>0</v>
      </c>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row>
    <row r="14" spans="1:40" outlineLevel="1" x14ac:dyDescent="0.2">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row>
    <row r="15" spans="1:40" outlineLevel="1" x14ac:dyDescent="0.2">
      <c r="B15" s="45" t="s">
        <v>297</v>
      </c>
      <c r="C15" s="27"/>
      <c r="D15" s="46" t="s">
        <v>78</v>
      </c>
      <c r="E15" s="236">
        <v>1</v>
      </c>
      <c r="F15" s="204">
        <f>$E15*F$13</f>
        <v>0</v>
      </c>
      <c r="G15" s="204">
        <f>$E15*G$13</f>
        <v>0</v>
      </c>
      <c r="H15" s="204">
        <f t="shared" ref="H15:J16" si="0">$E15*H$13</f>
        <v>0</v>
      </c>
      <c r="I15" s="204">
        <f t="shared" si="0"/>
        <v>0</v>
      </c>
      <c r="J15" s="204">
        <f t="shared" si="0"/>
        <v>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row>
    <row r="16" spans="1:40" outlineLevel="1" x14ac:dyDescent="0.2">
      <c r="B16" s="45" t="s">
        <v>297</v>
      </c>
      <c r="C16" s="27"/>
      <c r="D16" s="46" t="s">
        <v>79</v>
      </c>
      <c r="E16" s="203">
        <f>1-E15</f>
        <v>0</v>
      </c>
      <c r="F16" s="204">
        <f t="shared" ref="F16" si="1">$E16*F$13</f>
        <v>0</v>
      </c>
      <c r="G16" s="204">
        <f>$E16*G$13</f>
        <v>0</v>
      </c>
      <c r="H16" s="204">
        <f t="shared" si="0"/>
        <v>0</v>
      </c>
      <c r="I16" s="204">
        <f t="shared" si="0"/>
        <v>0</v>
      </c>
      <c r="J16" s="204">
        <f t="shared" si="0"/>
        <v>0</v>
      </c>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row>
    <row r="17" spans="2:40" outlineLevel="1" x14ac:dyDescent="0.2">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row>
    <row r="18" spans="2:40" outlineLevel="1" x14ac:dyDescent="0.2">
      <c r="B18" s="19"/>
      <c r="C18" s="219" t="s">
        <v>313</v>
      </c>
      <c r="D18" s="212"/>
      <c r="E18" s="26"/>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row>
    <row r="19" spans="2:40" ht="12.75" customHeight="1" outlineLevel="1" x14ac:dyDescent="0.2">
      <c r="B19" s="45" t="s">
        <v>298</v>
      </c>
      <c r="C19" s="20"/>
      <c r="D19" s="24" t="s">
        <v>236</v>
      </c>
      <c r="E19" s="237">
        <v>0</v>
      </c>
      <c r="F19" s="356" t="s">
        <v>437</v>
      </c>
      <c r="G19" s="357"/>
      <c r="H19" s="357"/>
      <c r="I19" s="357"/>
      <c r="J19" s="357"/>
      <c r="K19" s="50"/>
      <c r="L19" s="50" t="s">
        <v>52</v>
      </c>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row>
    <row r="20" spans="2:40" outlineLevel="1" x14ac:dyDescent="0.2">
      <c r="B20" s="19"/>
      <c r="C20" s="20"/>
      <c r="D20" s="24" t="s">
        <v>230</v>
      </c>
      <c r="E20" s="237">
        <v>0</v>
      </c>
      <c r="F20" s="356"/>
      <c r="G20" s="357"/>
      <c r="H20" s="357"/>
      <c r="I20" s="357"/>
      <c r="J20" s="357"/>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row>
    <row r="21" spans="2:40" outlineLevel="1" x14ac:dyDescent="0.2">
      <c r="B21" s="19"/>
      <c r="C21" s="20"/>
      <c r="D21" s="24" t="s">
        <v>237</v>
      </c>
      <c r="E21" s="237">
        <v>0</v>
      </c>
      <c r="F21" s="356"/>
      <c r="G21" s="357"/>
      <c r="H21" s="357"/>
      <c r="I21" s="357"/>
      <c r="J21" s="357"/>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row>
    <row r="22" spans="2:40" outlineLevel="1" x14ac:dyDescent="0.2">
      <c r="B22" s="45" t="s">
        <v>299</v>
      </c>
      <c r="C22" s="20"/>
      <c r="D22" s="238" t="s">
        <v>465</v>
      </c>
      <c r="E22" s="237"/>
      <c r="F22" s="356"/>
      <c r="G22" s="357"/>
      <c r="H22" s="357"/>
      <c r="I22" s="357"/>
      <c r="J22" s="357"/>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row>
    <row r="23" spans="2:40" outlineLevel="1" x14ac:dyDescent="0.2">
      <c r="C23" s="47"/>
      <c r="D23" s="48"/>
      <c r="E23" s="49"/>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row>
    <row r="24" spans="2:40" ht="12.75" customHeight="1" outlineLevel="1" x14ac:dyDescent="0.2">
      <c r="B24" s="355" t="s">
        <v>436</v>
      </c>
      <c r="C24" s="355"/>
      <c r="D24" s="355"/>
      <c r="E24" s="355"/>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row>
    <row r="25" spans="2:40" ht="12.75" customHeight="1" outlineLevel="1" x14ac:dyDescent="0.2">
      <c r="B25" s="355"/>
      <c r="C25" s="355"/>
      <c r="D25" s="355"/>
      <c r="E25" s="355"/>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row>
    <row r="26" spans="2:40" x14ac:dyDescent="0.2">
      <c r="C26" s="47"/>
      <c r="D26" s="48"/>
      <c r="E26" s="49"/>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row>
    <row r="27" spans="2:40" x14ac:dyDescent="0.2">
      <c r="C27" s="47"/>
      <c r="D27" s="48"/>
      <c r="E27" s="49"/>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row>
    <row r="28" spans="2:40" ht="18" customHeight="1" x14ac:dyDescent="0.2">
      <c r="B28" s="45" t="s">
        <v>300</v>
      </c>
      <c r="C28" s="214" t="s">
        <v>227</v>
      </c>
      <c r="D28" s="206"/>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row>
    <row r="29" spans="2:40" x14ac:dyDescent="0.2">
      <c r="B29" s="19"/>
      <c r="C29" s="20"/>
      <c r="D29" s="46" t="s">
        <v>88</v>
      </c>
      <c r="E29" s="52" t="str">
        <f>IF(eG="Kauf","Ja","Nein")</f>
        <v>Ja</v>
      </c>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row>
    <row r="30" spans="2:40" hidden="1" outlineLevel="1" x14ac:dyDescent="0.2">
      <c r="B30" s="19"/>
      <c r="C30" s="20"/>
      <c r="D30" s="46"/>
      <c r="E30" s="46"/>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row>
    <row r="31" spans="2:40" hidden="1" outlineLevel="1" x14ac:dyDescent="0.2">
      <c r="B31" s="19"/>
      <c r="C31" s="20"/>
      <c r="D31" s="210" t="s">
        <v>85</v>
      </c>
      <c r="E31" s="41"/>
      <c r="F31" s="173" t="s">
        <v>2</v>
      </c>
      <c r="G31" s="173" t="s">
        <v>3</v>
      </c>
      <c r="H31" s="173" t="s">
        <v>4</v>
      </c>
      <c r="I31" s="173" t="s">
        <v>5</v>
      </c>
      <c r="J31" s="173" t="s">
        <v>17</v>
      </c>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row>
    <row r="32" spans="2:40" hidden="1" outlineLevel="1" x14ac:dyDescent="0.2">
      <c r="B32" s="19"/>
      <c r="C32" s="20"/>
      <c r="D32" s="24" t="s">
        <v>238</v>
      </c>
      <c r="E32" s="200">
        <f>$E$19</f>
        <v>0</v>
      </c>
      <c r="F32" s="239">
        <f t="shared" ref="F32:J35" si="2">IF($E$29="ja",$E32*F$10,0)</f>
        <v>0</v>
      </c>
      <c r="G32" s="239">
        <f t="shared" si="2"/>
        <v>0</v>
      </c>
      <c r="H32" s="239">
        <f t="shared" si="2"/>
        <v>0</v>
      </c>
      <c r="I32" s="239">
        <f t="shared" si="2"/>
        <v>0</v>
      </c>
      <c r="J32" s="239">
        <f t="shared" si="2"/>
        <v>0</v>
      </c>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row>
    <row r="33" spans="2:40" hidden="1" outlineLevel="1" x14ac:dyDescent="0.2">
      <c r="B33" s="19"/>
      <c r="C33" s="20"/>
      <c r="D33" s="24" t="s">
        <v>75</v>
      </c>
      <c r="E33" s="200">
        <f>$E$20</f>
        <v>0</v>
      </c>
      <c r="F33" s="239">
        <f t="shared" si="2"/>
        <v>0</v>
      </c>
      <c r="G33" s="239">
        <f t="shared" si="2"/>
        <v>0</v>
      </c>
      <c r="H33" s="239">
        <f t="shared" si="2"/>
        <v>0</v>
      </c>
      <c r="I33" s="239">
        <f t="shared" si="2"/>
        <v>0</v>
      </c>
      <c r="J33" s="239">
        <f t="shared" si="2"/>
        <v>0</v>
      </c>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row>
    <row r="34" spans="2:40" hidden="1" outlineLevel="1" x14ac:dyDescent="0.2">
      <c r="B34" s="19"/>
      <c r="C34" s="20"/>
      <c r="D34" s="24" t="s">
        <v>239</v>
      </c>
      <c r="E34" s="200">
        <f>$E$21</f>
        <v>0</v>
      </c>
      <c r="F34" s="239">
        <f t="shared" si="2"/>
        <v>0</v>
      </c>
      <c r="G34" s="239">
        <f t="shared" si="2"/>
        <v>0</v>
      </c>
      <c r="H34" s="239">
        <f t="shared" si="2"/>
        <v>0</v>
      </c>
      <c r="I34" s="239">
        <f t="shared" si="2"/>
        <v>0</v>
      </c>
      <c r="J34" s="239">
        <f t="shared" si="2"/>
        <v>0</v>
      </c>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row>
    <row r="35" spans="2:40" hidden="1" outlineLevel="1" x14ac:dyDescent="0.2">
      <c r="B35" s="19"/>
      <c r="C35" s="20"/>
      <c r="D35" s="201" t="str">
        <f>IF($D$22="","",$D$22)</f>
        <v xml:space="preserve"> in %</v>
      </c>
      <c r="E35" s="200">
        <f>$E$22</f>
        <v>0</v>
      </c>
      <c r="F35" s="239">
        <f t="shared" si="2"/>
        <v>0</v>
      </c>
      <c r="G35" s="239">
        <f t="shared" si="2"/>
        <v>0</v>
      </c>
      <c r="H35" s="239">
        <f t="shared" si="2"/>
        <v>0</v>
      </c>
      <c r="I35" s="239">
        <f t="shared" si="2"/>
        <v>0</v>
      </c>
      <c r="J35" s="239">
        <f t="shared" si="2"/>
        <v>0</v>
      </c>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row>
    <row r="36" spans="2:40" hidden="1" outlineLevel="1" x14ac:dyDescent="0.2">
      <c r="B36" s="19"/>
      <c r="C36" s="20"/>
      <c r="D36" s="207" t="s">
        <v>84</v>
      </c>
      <c r="E36" s="208"/>
      <c r="F36" s="240">
        <f>SUM(F32:F35)</f>
        <v>0</v>
      </c>
      <c r="G36" s="240">
        <f t="shared" ref="G36:J36" si="3">SUM(G32:G35)</f>
        <v>0</v>
      </c>
      <c r="H36" s="240">
        <f t="shared" si="3"/>
        <v>0</v>
      </c>
      <c r="I36" s="240">
        <f t="shared" si="3"/>
        <v>0</v>
      </c>
      <c r="J36" s="240">
        <f t="shared" si="3"/>
        <v>0</v>
      </c>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row>
    <row r="37" spans="2:40" hidden="1" outlineLevel="1" x14ac:dyDescent="0.2">
      <c r="B37" s="19"/>
      <c r="C37" s="20"/>
      <c r="D37" s="24" t="s">
        <v>333</v>
      </c>
      <c r="E37" s="26"/>
      <c r="F37" s="239">
        <f>IF(F36=0,0,F12/F10*F36)</f>
        <v>0</v>
      </c>
      <c r="G37" s="239">
        <f>IF(G36=0,0,G12/G10*G36)</f>
        <v>0</v>
      </c>
      <c r="H37" s="239">
        <f>IF(H36=0,0,H12/H10*H36)</f>
        <v>0</v>
      </c>
      <c r="I37" s="239">
        <f>IF(I36=0,0,I12/I10*I36)</f>
        <v>0</v>
      </c>
      <c r="J37" s="239">
        <f>IF(J36=0,0,J12/J10*J36)</f>
        <v>0</v>
      </c>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row>
    <row r="38" spans="2:40" hidden="1" outlineLevel="1" x14ac:dyDescent="0.2">
      <c r="B38" s="19"/>
      <c r="C38" s="20"/>
      <c r="D38" s="24" t="s">
        <v>334</v>
      </c>
      <c r="E38" s="26"/>
      <c r="F38" s="239">
        <f>F36-F37</f>
        <v>0</v>
      </c>
      <c r="G38" s="239">
        <f t="shared" ref="G38:J38" si="4">G36-G37</f>
        <v>0</v>
      </c>
      <c r="H38" s="239">
        <f t="shared" si="4"/>
        <v>0</v>
      </c>
      <c r="I38" s="239">
        <f t="shared" si="4"/>
        <v>0</v>
      </c>
      <c r="J38" s="239">
        <f t="shared" si="4"/>
        <v>0</v>
      </c>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row>
    <row r="39" spans="2:40" hidden="1" outlineLevel="1" x14ac:dyDescent="0.2">
      <c r="B39" s="19"/>
      <c r="C39" s="20"/>
      <c r="D39" s="24"/>
      <c r="E39" s="51"/>
      <c r="F39" s="241"/>
      <c r="G39" s="241"/>
      <c r="H39" s="241"/>
      <c r="I39" s="241"/>
      <c r="J39" s="241"/>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row>
    <row r="40" spans="2:40" hidden="1" outlineLevel="1" x14ac:dyDescent="0.2">
      <c r="B40" s="19"/>
      <c r="C40" s="20"/>
      <c r="D40" s="207" t="s">
        <v>83</v>
      </c>
      <c r="E40" s="208"/>
      <c r="F40" s="242">
        <f>IF(F36=0,0,F37+F12)</f>
        <v>0</v>
      </c>
      <c r="G40" s="242">
        <f>IF(G36=0,0,G37+G12)</f>
        <v>0</v>
      </c>
      <c r="H40" s="242">
        <f>IF(H36=0,0,H37+H12)</f>
        <v>0</v>
      </c>
      <c r="I40" s="242">
        <f>IF(I36=0,0,I37+I12)</f>
        <v>0</v>
      </c>
      <c r="J40" s="242">
        <f>IF(J36=0,0,J37+J12)</f>
        <v>0</v>
      </c>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row>
    <row r="41" spans="2:40" hidden="1" outlineLevel="1" x14ac:dyDescent="0.2">
      <c r="B41" s="19"/>
      <c r="C41" s="20"/>
      <c r="D41" s="207" t="s">
        <v>87</v>
      </c>
      <c r="E41" s="208"/>
      <c r="F41" s="242">
        <f>IF(F36=0,0,F38+F13)</f>
        <v>0</v>
      </c>
      <c r="G41" s="242">
        <f>IF(G36=0,0,G38+G13)</f>
        <v>0</v>
      </c>
      <c r="H41" s="242">
        <f>IF(H36=0,0,H38+H13)</f>
        <v>0</v>
      </c>
      <c r="I41" s="242">
        <f>IF(I36=0,0,I38+I13)</f>
        <v>0</v>
      </c>
      <c r="J41" s="242">
        <f>IF(J36=0,0,J38+J13)</f>
        <v>0</v>
      </c>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row>
    <row r="42" spans="2:40" hidden="1" outlineLevel="1" x14ac:dyDescent="0.2">
      <c r="B42" s="19"/>
      <c r="C42" s="20"/>
      <c r="D42" s="202" t="s">
        <v>78</v>
      </c>
      <c r="E42" s="203">
        <f>E15</f>
        <v>1</v>
      </c>
      <c r="F42" s="243">
        <f>F41*$E$42</f>
        <v>0</v>
      </c>
      <c r="G42" s="243">
        <f>G41*$E$42</f>
        <v>0</v>
      </c>
      <c r="H42" s="243">
        <f t="shared" ref="H42:J42" si="5">H41*$E$42</f>
        <v>0</v>
      </c>
      <c r="I42" s="243">
        <f t="shared" si="5"/>
        <v>0</v>
      </c>
      <c r="J42" s="243">
        <f t="shared" si="5"/>
        <v>0</v>
      </c>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row>
    <row r="43" spans="2:40" hidden="1" outlineLevel="1" x14ac:dyDescent="0.2">
      <c r="B43" s="19"/>
      <c r="C43" s="20"/>
      <c r="D43" s="202" t="s">
        <v>79</v>
      </c>
      <c r="E43" s="203">
        <f>E16</f>
        <v>0</v>
      </c>
      <c r="F43" s="243">
        <f>F41*$E$43</f>
        <v>0</v>
      </c>
      <c r="G43" s="243">
        <f>G41*$E$43</f>
        <v>0</v>
      </c>
      <c r="H43" s="243">
        <f t="shared" ref="H43:J43" si="6">H41*$E$43</f>
        <v>0</v>
      </c>
      <c r="I43" s="243">
        <f t="shared" si="6"/>
        <v>0</v>
      </c>
      <c r="J43" s="243">
        <f t="shared" si="6"/>
        <v>0</v>
      </c>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row>
    <row r="44" spans="2:40" collapsed="1" x14ac:dyDescent="0.2">
      <c r="C44" s="53"/>
      <c r="D44" s="54"/>
      <c r="E44" s="55"/>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row>
    <row r="45" spans="2:40" x14ac:dyDescent="0.2">
      <c r="C45" s="53"/>
      <c r="D45" s="54"/>
      <c r="E45" s="55"/>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row>
    <row r="46" spans="2:40" ht="18" customHeight="1" x14ac:dyDescent="0.2">
      <c r="B46" s="19"/>
      <c r="C46" s="214" t="s">
        <v>329</v>
      </c>
      <c r="D46" s="206"/>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row>
    <row r="47" spans="2:40" x14ac:dyDescent="0.2">
      <c r="B47" s="19"/>
      <c r="C47" s="20"/>
      <c r="D47" s="46" t="s">
        <v>330</v>
      </c>
      <c r="E47" s="52" t="str">
        <f>IF(eG="Erbbaurecht","Ja","Nein")</f>
        <v>Nein</v>
      </c>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row>
    <row r="48" spans="2:40" hidden="1" outlineLevel="1" x14ac:dyDescent="0.2">
      <c r="B48" s="45" t="s">
        <v>301</v>
      </c>
      <c r="C48" s="20"/>
      <c r="D48" s="46" t="s">
        <v>317</v>
      </c>
      <c r="E48" s="254" t="s">
        <v>50</v>
      </c>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row>
    <row r="49" spans="2:40" hidden="1" outlineLevel="1" x14ac:dyDescent="0.2">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row>
    <row r="50" spans="2:40" ht="27.75" hidden="1" customHeight="1" outlineLevel="1" x14ac:dyDescent="0.2">
      <c r="B50" s="19"/>
      <c r="C50" s="20"/>
      <c r="D50" s="217" t="s">
        <v>335</v>
      </c>
      <c r="E50" s="41"/>
      <c r="F50" s="173" t="s">
        <v>2</v>
      </c>
      <c r="G50" s="173" t="s">
        <v>3</v>
      </c>
      <c r="H50" s="173" t="s">
        <v>4</v>
      </c>
      <c r="I50" s="173" t="s">
        <v>5</v>
      </c>
      <c r="J50" s="173" t="s">
        <v>17</v>
      </c>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row>
    <row r="51" spans="2:40" hidden="1" outlineLevel="1" x14ac:dyDescent="0.2">
      <c r="B51" s="19"/>
      <c r="C51" s="20"/>
      <c r="D51" s="24" t="s">
        <v>238</v>
      </c>
      <c r="E51" s="200">
        <f>$E$19</f>
        <v>0</v>
      </c>
      <c r="F51" s="239">
        <f t="shared" ref="F51:J54" si="7">IF($E$47="ja",IF($E$48="Nein",$E51*F$10,0),0)</f>
        <v>0</v>
      </c>
      <c r="G51" s="239">
        <f t="shared" si="7"/>
        <v>0</v>
      </c>
      <c r="H51" s="239">
        <f t="shared" si="7"/>
        <v>0</v>
      </c>
      <c r="I51" s="239">
        <f t="shared" si="7"/>
        <v>0</v>
      </c>
      <c r="J51" s="239">
        <f t="shared" si="7"/>
        <v>0</v>
      </c>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row>
    <row r="52" spans="2:40" hidden="1" outlineLevel="1" x14ac:dyDescent="0.2">
      <c r="B52" s="19"/>
      <c r="C52" s="20"/>
      <c r="D52" s="24" t="s">
        <v>75</v>
      </c>
      <c r="E52" s="200">
        <f>$E$20</f>
        <v>0</v>
      </c>
      <c r="F52" s="239">
        <f t="shared" si="7"/>
        <v>0</v>
      </c>
      <c r="G52" s="239">
        <f t="shared" si="7"/>
        <v>0</v>
      </c>
      <c r="H52" s="239">
        <f t="shared" si="7"/>
        <v>0</v>
      </c>
      <c r="I52" s="239">
        <f t="shared" si="7"/>
        <v>0</v>
      </c>
      <c r="J52" s="239">
        <f t="shared" si="7"/>
        <v>0</v>
      </c>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row>
    <row r="53" spans="2:40" hidden="1" outlineLevel="1" x14ac:dyDescent="0.2">
      <c r="B53" s="19"/>
      <c r="C53" s="20"/>
      <c r="D53" s="24" t="s">
        <v>239</v>
      </c>
      <c r="E53" s="200">
        <f>$E$21</f>
        <v>0</v>
      </c>
      <c r="F53" s="239">
        <f t="shared" si="7"/>
        <v>0</v>
      </c>
      <c r="G53" s="239">
        <f t="shared" si="7"/>
        <v>0</v>
      </c>
      <c r="H53" s="239">
        <f t="shared" si="7"/>
        <v>0</v>
      </c>
      <c r="I53" s="239">
        <f t="shared" si="7"/>
        <v>0</v>
      </c>
      <c r="J53" s="239">
        <f t="shared" si="7"/>
        <v>0</v>
      </c>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row>
    <row r="54" spans="2:40" hidden="1" outlineLevel="1" x14ac:dyDescent="0.2">
      <c r="B54" s="19"/>
      <c r="C54" s="20"/>
      <c r="D54" s="201" t="str">
        <f>IF($D$22="","",$D$22)</f>
        <v xml:space="preserve"> in %</v>
      </c>
      <c r="E54" s="200">
        <f>$E$22</f>
        <v>0</v>
      </c>
      <c r="F54" s="239">
        <f t="shared" si="7"/>
        <v>0</v>
      </c>
      <c r="G54" s="239">
        <f t="shared" si="7"/>
        <v>0</v>
      </c>
      <c r="H54" s="239">
        <f t="shared" si="7"/>
        <v>0</v>
      </c>
      <c r="I54" s="239">
        <f t="shared" si="7"/>
        <v>0</v>
      </c>
      <c r="J54" s="239">
        <f t="shared" si="7"/>
        <v>0</v>
      </c>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row>
    <row r="55" spans="2:40" hidden="1" outlineLevel="1" x14ac:dyDescent="0.2">
      <c r="B55" s="19"/>
      <c r="C55" s="20"/>
      <c r="D55" s="207" t="s">
        <v>84</v>
      </c>
      <c r="E55" s="208"/>
      <c r="F55" s="240">
        <f>SUM(F51:F54)</f>
        <v>0</v>
      </c>
      <c r="G55" s="240">
        <f t="shared" ref="G55:J55" si="8">SUM(G51:G54)</f>
        <v>0</v>
      </c>
      <c r="H55" s="240">
        <f t="shared" si="8"/>
        <v>0</v>
      </c>
      <c r="I55" s="240">
        <f t="shared" si="8"/>
        <v>0</v>
      </c>
      <c r="J55" s="240">
        <f t="shared" si="8"/>
        <v>0</v>
      </c>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row>
    <row r="56" spans="2:40" hidden="1" outlineLevel="1" x14ac:dyDescent="0.2">
      <c r="B56" s="19"/>
      <c r="C56" s="20"/>
      <c r="D56" s="24" t="s">
        <v>342</v>
      </c>
      <c r="E56" s="26"/>
      <c r="F56" s="239">
        <f>IF(F55=0,0,F55*(F12/F10))</f>
        <v>0</v>
      </c>
      <c r="G56" s="239">
        <f>IF(G55=0,0,G55*(G12/G10))</f>
        <v>0</v>
      </c>
      <c r="H56" s="239">
        <f>IF(H55=0,0,H55*(H12/H10))</f>
        <v>0</v>
      </c>
      <c r="I56" s="239">
        <f>IF(I55=0,0,I55*(I12/I10))</f>
        <v>0</v>
      </c>
      <c r="J56" s="239">
        <f>IF(J55=0,0,J55*(J12/J10))</f>
        <v>0</v>
      </c>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row>
    <row r="57" spans="2:40" hidden="1" outlineLevel="1" x14ac:dyDescent="0.2">
      <c r="B57" s="19"/>
      <c r="C57" s="20"/>
      <c r="D57" s="24" t="s">
        <v>343</v>
      </c>
      <c r="E57" s="26"/>
      <c r="F57" s="239">
        <f t="shared" ref="F57:H57" si="9">F55-F56</f>
        <v>0</v>
      </c>
      <c r="G57" s="239">
        <f t="shared" si="9"/>
        <v>0</v>
      </c>
      <c r="H57" s="239">
        <f t="shared" si="9"/>
        <v>0</v>
      </c>
      <c r="I57" s="239">
        <f>I55-I56</f>
        <v>0</v>
      </c>
      <c r="J57" s="239">
        <f>J55-J56</f>
        <v>0</v>
      </c>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row>
    <row r="58" spans="2:40" hidden="1" outlineLevel="1" x14ac:dyDescent="0.2">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row>
    <row r="59" spans="2:40" ht="25.5" hidden="1" outlineLevel="1" x14ac:dyDescent="0.2">
      <c r="B59" s="19"/>
      <c r="C59" s="20"/>
      <c r="D59" s="220" t="s">
        <v>336</v>
      </c>
      <c r="E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row>
    <row r="60" spans="2:40" hidden="1" outlineLevel="1" x14ac:dyDescent="0.2">
      <c r="B60" s="19"/>
      <c r="C60" s="20"/>
      <c r="D60" s="46" t="s">
        <v>224</v>
      </c>
      <c r="E60" s="26"/>
      <c r="F60" s="244">
        <f>IF($E$47="ja",F56+F12,0)</f>
        <v>0</v>
      </c>
      <c r="G60" s="244">
        <f>IF($E$47="ja",G56+G12,0)</f>
        <v>0</v>
      </c>
      <c r="H60" s="244">
        <f>IF($E$47="ja",H56+H12,0)</f>
        <v>0</v>
      </c>
      <c r="I60" s="244">
        <f>IF($E$47="ja",I56+I12,0)</f>
        <v>0</v>
      </c>
      <c r="J60" s="244">
        <f>IF($E$47="ja",J56+J12,0)</f>
        <v>0</v>
      </c>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row>
    <row r="61" spans="2:40" hidden="1" outlineLevel="1" x14ac:dyDescent="0.2">
      <c r="B61" s="19"/>
      <c r="C61" s="20"/>
      <c r="D61" s="46" t="s">
        <v>223</v>
      </c>
      <c r="E61" s="26"/>
      <c r="F61" s="244">
        <f>IF($E$47="ja",F13+F57,0)</f>
        <v>0</v>
      </c>
      <c r="G61" s="244">
        <f>IF($E$47="ja",G13+G57,0)</f>
        <v>0</v>
      </c>
      <c r="H61" s="244">
        <f>IF($E$47="ja",H13+H57,0)</f>
        <v>0</v>
      </c>
      <c r="I61" s="244">
        <f>IF($E$47="ja",I13+I57,0)</f>
        <v>0</v>
      </c>
      <c r="J61" s="244">
        <f>IF($E$47="ja",J13+J57,0)</f>
        <v>0</v>
      </c>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row>
    <row r="62" spans="2:40" s="40" customFormat="1" hidden="1" outlineLevel="1" x14ac:dyDescent="0.2">
      <c r="B62" s="18"/>
      <c r="C62" s="27"/>
      <c r="D62" s="207" t="s">
        <v>225</v>
      </c>
      <c r="E62" s="209"/>
      <c r="F62" s="222">
        <f t="shared" ref="F62:J62" si="10">SUM(F60:F61)</f>
        <v>0</v>
      </c>
      <c r="G62" s="222">
        <f>SUM(G60:G61)</f>
        <v>0</v>
      </c>
      <c r="H62" s="222">
        <f t="shared" si="10"/>
        <v>0</v>
      </c>
      <c r="I62" s="222">
        <f t="shared" si="10"/>
        <v>0</v>
      </c>
      <c r="J62" s="222">
        <f t="shared" si="10"/>
        <v>0</v>
      </c>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row>
    <row r="63" spans="2:40" hidden="1" outlineLevel="1" x14ac:dyDescent="0.2">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row>
    <row r="64" spans="2:40" ht="25.5" hidden="1" outlineLevel="1" x14ac:dyDescent="0.2">
      <c r="B64" s="45" t="s">
        <v>304</v>
      </c>
      <c r="C64" s="20"/>
      <c r="D64" s="64" t="s">
        <v>337</v>
      </c>
      <c r="E64" s="50"/>
      <c r="F64" s="50"/>
      <c r="G64" s="50" t="s">
        <v>52</v>
      </c>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row>
    <row r="65" spans="2:40" hidden="1" outlineLevel="1" x14ac:dyDescent="0.2">
      <c r="B65" s="19"/>
      <c r="C65" s="20"/>
      <c r="D65" s="46" t="s">
        <v>223</v>
      </c>
      <c r="E65" s="26"/>
      <c r="F65" s="239">
        <f>F61</f>
        <v>0</v>
      </c>
      <c r="G65" s="239">
        <f t="shared" ref="G65:J65" si="11">G61</f>
        <v>0</v>
      </c>
      <c r="H65" s="239">
        <f>H61</f>
        <v>0</v>
      </c>
      <c r="I65" s="239">
        <f t="shared" si="11"/>
        <v>0</v>
      </c>
      <c r="J65" s="239">
        <f t="shared" si="11"/>
        <v>0</v>
      </c>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row>
    <row r="66" spans="2:40" hidden="1" outlineLevel="1" x14ac:dyDescent="0.2">
      <c r="B66" s="19"/>
      <c r="C66" s="20"/>
      <c r="D66" s="46"/>
      <c r="E66" s="46"/>
      <c r="F66" s="245"/>
      <c r="G66" s="245"/>
      <c r="H66" s="245"/>
      <c r="I66" s="245"/>
      <c r="J66" s="245"/>
      <c r="K66" s="50"/>
      <c r="L66" s="50" t="s">
        <v>52</v>
      </c>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row>
    <row r="67" spans="2:40" hidden="1" outlineLevel="1" x14ac:dyDescent="0.2">
      <c r="B67" s="19"/>
      <c r="C67" s="20"/>
      <c r="D67" s="24" t="s">
        <v>238</v>
      </c>
      <c r="E67" s="200">
        <f>$E$19</f>
        <v>0</v>
      </c>
      <c r="F67" s="239">
        <f>IF(F65=0,0,$E$67*F65)</f>
        <v>0</v>
      </c>
      <c r="G67" s="239">
        <f t="shared" ref="G67:J67" si="12">IF(G65=0,0,$E$67*G65)</f>
        <v>0</v>
      </c>
      <c r="H67" s="239">
        <f t="shared" si="12"/>
        <v>0</v>
      </c>
      <c r="I67" s="239">
        <f t="shared" si="12"/>
        <v>0</v>
      </c>
      <c r="J67" s="239">
        <f t="shared" si="12"/>
        <v>0</v>
      </c>
      <c r="K67" s="50" t="s">
        <v>52</v>
      </c>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row>
    <row r="68" spans="2:40" hidden="1" outlineLevel="1" x14ac:dyDescent="0.2">
      <c r="B68" s="19"/>
      <c r="C68" s="20"/>
      <c r="D68" s="24" t="s">
        <v>75</v>
      </c>
      <c r="E68" s="200">
        <f>$E$20</f>
        <v>0</v>
      </c>
      <c r="F68" s="239">
        <f>IF(F65=0,0,$E$68*F65)</f>
        <v>0</v>
      </c>
      <c r="G68" s="239">
        <f t="shared" ref="G68:J68" si="13">IF(G65=0,0,$E$68*G65)</f>
        <v>0</v>
      </c>
      <c r="H68" s="239">
        <f t="shared" si="13"/>
        <v>0</v>
      </c>
      <c r="I68" s="239">
        <f t="shared" si="13"/>
        <v>0</v>
      </c>
      <c r="J68" s="239">
        <f t="shared" si="13"/>
        <v>0</v>
      </c>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row>
    <row r="69" spans="2:40" hidden="1" outlineLevel="1" x14ac:dyDescent="0.2">
      <c r="B69" s="19"/>
      <c r="C69" s="20"/>
      <c r="D69" s="207" t="s">
        <v>9</v>
      </c>
      <c r="E69" s="208"/>
      <c r="F69" s="213">
        <f>SUM(F67:F68)</f>
        <v>0</v>
      </c>
      <c r="G69" s="213">
        <f>SUM(G67:G68)</f>
        <v>0</v>
      </c>
      <c r="H69" s="213">
        <f>SUM(H67:H68)</f>
        <v>0</v>
      </c>
      <c r="I69" s="213">
        <f>SUM(I67:I68)</f>
        <v>0</v>
      </c>
      <c r="J69" s="213">
        <f>SUM(J67:J68)</f>
        <v>0</v>
      </c>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row>
    <row r="70" spans="2:40" hidden="1" outlineLevel="1" x14ac:dyDescent="0.2">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row>
    <row r="71" spans="2:40" ht="25.5" hidden="1" outlineLevel="1" x14ac:dyDescent="0.2">
      <c r="B71" s="19"/>
      <c r="C71" s="20"/>
      <c r="D71" s="217" t="s">
        <v>338</v>
      </c>
      <c r="E71" s="112"/>
      <c r="F71" s="112"/>
      <c r="G71" s="112"/>
      <c r="H71" s="112"/>
      <c r="I71" s="112"/>
      <c r="J71" s="112"/>
      <c r="K71" s="50"/>
      <c r="L71" s="50" t="s">
        <v>52</v>
      </c>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row>
    <row r="72" spans="2:40" hidden="1" outlineLevel="1" x14ac:dyDescent="0.2">
      <c r="B72" s="19"/>
      <c r="C72" s="20"/>
      <c r="D72" s="223" t="s">
        <v>339</v>
      </c>
      <c r="E72" s="26"/>
      <c r="F72" s="246">
        <f>F69+F65</f>
        <v>0</v>
      </c>
      <c r="G72" s="246">
        <f t="shared" ref="G72:J72" si="14">G69+G65</f>
        <v>0</v>
      </c>
      <c r="H72" s="246">
        <f t="shared" si="14"/>
        <v>0</v>
      </c>
      <c r="I72" s="246">
        <f t="shared" si="14"/>
        <v>0</v>
      </c>
      <c r="J72" s="246">
        <f t="shared" si="14"/>
        <v>0</v>
      </c>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row>
    <row r="73" spans="2:40" ht="12.75" hidden="1" customHeight="1" outlineLevel="1" x14ac:dyDescent="0.2">
      <c r="B73" s="19"/>
      <c r="C73" s="20"/>
      <c r="D73" s="24" t="s">
        <v>340</v>
      </c>
      <c r="E73" s="200">
        <f>E15</f>
        <v>1</v>
      </c>
      <c r="F73" s="244">
        <f>$E$73*F72</f>
        <v>0</v>
      </c>
      <c r="G73" s="244">
        <f>$E$73*G72</f>
        <v>0</v>
      </c>
      <c r="H73" s="244">
        <f>$E$73*H72</f>
        <v>0</v>
      </c>
      <c r="I73" s="244">
        <f>$E$73*I72</f>
        <v>0</v>
      </c>
      <c r="J73" s="244">
        <f>$E$73*J72</f>
        <v>0</v>
      </c>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row>
    <row r="74" spans="2:40" ht="12.75" hidden="1" customHeight="1" outlineLevel="1" x14ac:dyDescent="0.2">
      <c r="B74" s="19"/>
      <c r="C74" s="20"/>
      <c r="D74" s="24" t="s">
        <v>341</v>
      </c>
      <c r="E74" s="200">
        <f>E16</f>
        <v>0</v>
      </c>
      <c r="F74" s="244">
        <f>F72-F73</f>
        <v>0</v>
      </c>
      <c r="G74" s="244">
        <f t="shared" ref="G74:J74" si="15">G72-G73</f>
        <v>0</v>
      </c>
      <c r="H74" s="244">
        <f t="shared" si="15"/>
        <v>0</v>
      </c>
      <c r="I74" s="244">
        <f t="shared" si="15"/>
        <v>0</v>
      </c>
      <c r="J74" s="244">
        <f t="shared" si="15"/>
        <v>0</v>
      </c>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row>
    <row r="75" spans="2:40" hidden="1" outlineLevel="1" x14ac:dyDescent="0.2">
      <c r="B75" s="50"/>
      <c r="C75" s="50"/>
      <c r="D75" s="50"/>
      <c r="E75" s="50"/>
      <c r="F75" s="247"/>
      <c r="G75" s="247"/>
      <c r="H75" s="247"/>
      <c r="I75" s="247"/>
      <c r="J75" s="247"/>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row>
    <row r="76" spans="2:40" hidden="1" outlineLevel="1" x14ac:dyDescent="0.2">
      <c r="B76" s="19"/>
      <c r="C76" s="20"/>
      <c r="D76" s="210" t="s">
        <v>344</v>
      </c>
      <c r="E76" s="50"/>
      <c r="F76" s="247"/>
      <c r="G76" s="247" t="s">
        <v>52</v>
      </c>
      <c r="H76" s="247"/>
      <c r="I76" s="247"/>
      <c r="J76" s="247"/>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row>
    <row r="77" spans="2:40" hidden="1" outlineLevel="1" x14ac:dyDescent="0.2">
      <c r="B77" s="45" t="s">
        <v>302</v>
      </c>
      <c r="C77" s="20"/>
      <c r="D77" s="46" t="s">
        <v>226</v>
      </c>
      <c r="E77" s="248">
        <v>18.600000000000001</v>
      </c>
      <c r="F77" s="239">
        <f>IF(F60=0,0,$E$77*F85)</f>
        <v>0</v>
      </c>
      <c r="G77" s="239">
        <f>IF(G60=0,0,$E$77*G85)</f>
        <v>0</v>
      </c>
      <c r="H77" s="239">
        <f>IF(H60=0,0,$E$77*H85)</f>
        <v>0</v>
      </c>
      <c r="I77" s="239">
        <f>IF(I60=0,0,$E$77*I85)</f>
        <v>0</v>
      </c>
      <c r="J77" s="239">
        <f>IF(J60=0,0,$E$77*J85)</f>
        <v>0</v>
      </c>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row>
    <row r="78" spans="2:40" hidden="1" outlineLevel="1" x14ac:dyDescent="0.2">
      <c r="B78" s="19"/>
      <c r="C78" s="20"/>
      <c r="D78" s="46"/>
      <c r="E78" s="137"/>
      <c r="F78" s="241"/>
      <c r="G78" s="241"/>
      <c r="H78" s="241"/>
      <c r="I78" s="241"/>
      <c r="J78" s="241"/>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row>
    <row r="79" spans="2:40" hidden="1" outlineLevel="1" x14ac:dyDescent="0.2">
      <c r="B79" s="19" t="s">
        <v>52</v>
      </c>
      <c r="C79" s="20"/>
      <c r="D79" s="24" t="s">
        <v>238</v>
      </c>
      <c r="E79" s="200">
        <f>$E$19</f>
        <v>0</v>
      </c>
      <c r="F79" s="239">
        <f>IF(F77=0,0,$E$79*F77)</f>
        <v>0</v>
      </c>
      <c r="G79" s="239">
        <f>IF(G77=0,0,$E$79*G77)</f>
        <v>0</v>
      </c>
      <c r="H79" s="239">
        <f>IF(H77=0,0,$E$79*H77)</f>
        <v>0</v>
      </c>
      <c r="I79" s="239">
        <f>IF(I77=0,0,$E$79*I77)</f>
        <v>0</v>
      </c>
      <c r="J79" s="239">
        <f>IF(J77=0,0,$E$79*J77)</f>
        <v>0</v>
      </c>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row>
    <row r="80" spans="2:40" hidden="1" outlineLevel="1" x14ac:dyDescent="0.2">
      <c r="B80" s="19"/>
      <c r="C80" s="20"/>
      <c r="D80" s="24" t="s">
        <v>75</v>
      </c>
      <c r="E80" s="200">
        <f>$E$20</f>
        <v>0</v>
      </c>
      <c r="F80" s="239">
        <f>IF(F77=0,0,$E$80*F77)</f>
        <v>0</v>
      </c>
      <c r="G80" s="239">
        <f t="shared" ref="G80:J80" si="16">IF(G77=0,0,$E$80*G77)</f>
        <v>0</v>
      </c>
      <c r="H80" s="239">
        <f t="shared" si="16"/>
        <v>0</v>
      </c>
      <c r="I80" s="239">
        <f t="shared" si="16"/>
        <v>0</v>
      </c>
      <c r="J80" s="239">
        <f t="shared" si="16"/>
        <v>0</v>
      </c>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row>
    <row r="81" spans="1:40" hidden="1" outlineLevel="1" x14ac:dyDescent="0.2">
      <c r="B81" s="19"/>
      <c r="C81" s="20"/>
      <c r="D81" s="207" t="s">
        <v>9</v>
      </c>
      <c r="E81" s="208"/>
      <c r="F81" s="213">
        <f>SUM(F79:F80)</f>
        <v>0</v>
      </c>
      <c r="G81" s="213">
        <f>SUM(G79:G80)</f>
        <v>0</v>
      </c>
      <c r="H81" s="213">
        <f>SUM(H79:H80)</f>
        <v>0</v>
      </c>
      <c r="I81" s="213">
        <f>SUM(I79:I80)</f>
        <v>0</v>
      </c>
      <c r="J81" s="213">
        <f>SUM(J79:J80)</f>
        <v>0</v>
      </c>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row>
    <row r="82" spans="1:40" hidden="1" outlineLevel="1" x14ac:dyDescent="0.2">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row>
    <row r="83" spans="1:40" hidden="1" outlineLevel="1" x14ac:dyDescent="0.2">
      <c r="B83" s="19"/>
      <c r="C83" s="20"/>
      <c r="D83" s="210" t="s">
        <v>345</v>
      </c>
      <c r="E83" s="50"/>
      <c r="F83" s="50"/>
      <c r="G83" s="50"/>
      <c r="H83" s="50"/>
      <c r="I83" s="50"/>
      <c r="J83" s="50"/>
      <c r="K83" s="173" t="s">
        <v>18</v>
      </c>
      <c r="L83" s="173" t="s">
        <v>19</v>
      </c>
      <c r="M83" s="173" t="s">
        <v>20</v>
      </c>
      <c r="N83" s="173" t="s">
        <v>21</v>
      </c>
      <c r="O83" s="173" t="s">
        <v>22</v>
      </c>
      <c r="P83" s="173" t="s">
        <v>23</v>
      </c>
      <c r="Q83" s="173" t="s">
        <v>24</v>
      </c>
      <c r="R83" s="173" t="s">
        <v>25</v>
      </c>
      <c r="S83" s="173" t="s">
        <v>26</v>
      </c>
      <c r="T83" s="173" t="s">
        <v>27</v>
      </c>
      <c r="U83" s="173" t="s">
        <v>28</v>
      </c>
      <c r="V83" s="173" t="s">
        <v>29</v>
      </c>
      <c r="W83" s="173" t="s">
        <v>30</v>
      </c>
      <c r="X83" s="173" t="s">
        <v>31</v>
      </c>
      <c r="Y83" s="173" t="s">
        <v>32</v>
      </c>
      <c r="Z83" s="173" t="s">
        <v>33</v>
      </c>
      <c r="AA83" s="173" t="s">
        <v>34</v>
      </c>
      <c r="AB83" s="173" t="s">
        <v>35</v>
      </c>
      <c r="AC83" s="173" t="s">
        <v>36</v>
      </c>
      <c r="AD83" s="173" t="s">
        <v>37</v>
      </c>
      <c r="AE83" s="173" t="s">
        <v>38</v>
      </c>
      <c r="AF83" s="173" t="s">
        <v>39</v>
      </c>
      <c r="AG83" s="173" t="s">
        <v>40</v>
      </c>
      <c r="AH83" s="173" t="s">
        <v>41</v>
      </c>
      <c r="AI83" s="173" t="s">
        <v>42</v>
      </c>
      <c r="AJ83" s="173" t="s">
        <v>43</v>
      </c>
      <c r="AK83" s="173" t="s">
        <v>44</v>
      </c>
      <c r="AL83" s="173" t="s">
        <v>45</v>
      </c>
      <c r="AM83" s="173" t="s">
        <v>46</v>
      </c>
      <c r="AN83" s="173" t="s">
        <v>47</v>
      </c>
    </row>
    <row r="84" spans="1:40" hidden="1" outlineLevel="1" x14ac:dyDescent="0.2">
      <c r="B84" s="19"/>
      <c r="C84" s="20"/>
      <c r="D84" s="46" t="s">
        <v>321</v>
      </c>
      <c r="E84" s="26"/>
      <c r="F84" s="249">
        <f>F60</f>
        <v>0</v>
      </c>
      <c r="G84" s="249">
        <f>G60</f>
        <v>0</v>
      </c>
      <c r="H84" s="249">
        <f>H60</f>
        <v>0</v>
      </c>
      <c r="I84" s="249">
        <f>I60</f>
        <v>0</v>
      </c>
      <c r="J84" s="249">
        <f>J60</f>
        <v>0</v>
      </c>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row>
    <row r="85" spans="1:40" hidden="1" outlineLevel="1" x14ac:dyDescent="0.2">
      <c r="B85" s="45" t="s">
        <v>303</v>
      </c>
      <c r="C85" s="205"/>
      <c r="D85" s="207" t="s">
        <v>346</v>
      </c>
      <c r="E85" s="237">
        <v>0.04</v>
      </c>
      <c r="F85" s="209">
        <f>F84*$E$85</f>
        <v>0</v>
      </c>
      <c r="G85" s="209">
        <f>SUM($F$84:G84)*$E$85</f>
        <v>0</v>
      </c>
      <c r="H85" s="209">
        <f>SUM($F$84:H84)*$E$85</f>
        <v>0</v>
      </c>
      <c r="I85" s="209">
        <f>SUM($F$84:I84)*$E$85</f>
        <v>0</v>
      </c>
      <c r="J85" s="209">
        <f>SUM($F$84:J84)*$E$85</f>
        <v>0</v>
      </c>
      <c r="K85" s="209">
        <f>J85</f>
        <v>0</v>
      </c>
      <c r="L85" s="209">
        <f t="shared" ref="L85:N85" si="17">K85</f>
        <v>0</v>
      </c>
      <c r="M85" s="209">
        <f t="shared" si="17"/>
        <v>0</v>
      </c>
      <c r="N85" s="209">
        <f t="shared" si="17"/>
        <v>0</v>
      </c>
      <c r="O85" s="209">
        <f>$J$85*Admin!O7</f>
        <v>0</v>
      </c>
      <c r="P85" s="209">
        <f>O85</f>
        <v>0</v>
      </c>
      <c r="Q85" s="209">
        <f t="shared" ref="Q85:S85" si="18">P85</f>
        <v>0</v>
      </c>
      <c r="R85" s="209">
        <f t="shared" si="18"/>
        <v>0</v>
      </c>
      <c r="S85" s="209">
        <f t="shared" si="18"/>
        <v>0</v>
      </c>
      <c r="T85" s="209">
        <f>$J$85*Admin!T7</f>
        <v>0</v>
      </c>
      <c r="U85" s="209">
        <f t="shared" ref="U85:X85" si="19">T85</f>
        <v>0</v>
      </c>
      <c r="V85" s="209">
        <f t="shared" si="19"/>
        <v>0</v>
      </c>
      <c r="W85" s="209">
        <f t="shared" si="19"/>
        <v>0</v>
      </c>
      <c r="X85" s="209">
        <f t="shared" si="19"/>
        <v>0</v>
      </c>
      <c r="Y85" s="209">
        <f>$J$85*Admin!Y7</f>
        <v>0</v>
      </c>
      <c r="Z85" s="209">
        <f t="shared" ref="Z85:AC85" si="20">Y85</f>
        <v>0</v>
      </c>
      <c r="AA85" s="209">
        <f t="shared" si="20"/>
        <v>0</v>
      </c>
      <c r="AB85" s="209">
        <f t="shared" si="20"/>
        <v>0</v>
      </c>
      <c r="AC85" s="209">
        <f t="shared" si="20"/>
        <v>0</v>
      </c>
      <c r="AD85" s="209">
        <f>$J$85*Admin!AD7</f>
        <v>0</v>
      </c>
      <c r="AE85" s="209">
        <f t="shared" ref="AE85:AH85" si="21">AD85</f>
        <v>0</v>
      </c>
      <c r="AF85" s="209">
        <f t="shared" si="21"/>
        <v>0</v>
      </c>
      <c r="AG85" s="209">
        <f t="shared" si="21"/>
        <v>0</v>
      </c>
      <c r="AH85" s="209">
        <f t="shared" si="21"/>
        <v>0</v>
      </c>
      <c r="AI85" s="209">
        <f>$J$85*Admin!AI7</f>
        <v>0</v>
      </c>
      <c r="AJ85" s="209">
        <f>AI85</f>
        <v>0</v>
      </c>
      <c r="AK85" s="209">
        <f t="shared" ref="AK85:AM85" si="22">AJ85</f>
        <v>0</v>
      </c>
      <c r="AL85" s="209">
        <f t="shared" si="22"/>
        <v>0</v>
      </c>
      <c r="AM85" s="209">
        <f t="shared" si="22"/>
        <v>0</v>
      </c>
      <c r="AN85" s="209">
        <f>$J$85*Admin!AN7</f>
        <v>0</v>
      </c>
    </row>
    <row r="86" spans="1:40" collapsed="1" x14ac:dyDescent="0.2"/>
    <row r="88" spans="1:40" ht="18.75" customHeight="1" x14ac:dyDescent="0.2">
      <c r="B88" s="19"/>
      <c r="C88" s="214" t="s">
        <v>438</v>
      </c>
      <c r="D88" s="206"/>
    </row>
    <row r="90" spans="1:40" x14ac:dyDescent="0.2">
      <c r="B90" s="138" t="s">
        <v>305</v>
      </c>
      <c r="C90" s="215" t="s">
        <v>319</v>
      </c>
      <c r="D90" s="206"/>
      <c r="E90" s="216"/>
    </row>
    <row r="91" spans="1:40" hidden="1" outlineLevel="1" x14ac:dyDescent="0.2">
      <c r="B91" s="20"/>
      <c r="C91" s="59"/>
      <c r="D91" s="24" t="s">
        <v>312</v>
      </c>
      <c r="E91" s="23"/>
      <c r="F91" s="199">
        <f>AHK!F42+AHK!F73</f>
        <v>0</v>
      </c>
      <c r="G91" s="199">
        <f>AHK!G42+AHK!G73</f>
        <v>0</v>
      </c>
      <c r="H91" s="199">
        <f>AHK!H42+AHK!H73</f>
        <v>0</v>
      </c>
      <c r="I91" s="199">
        <f>AHK!I42+AHK!I73</f>
        <v>0</v>
      </c>
      <c r="J91" s="199">
        <f>AHK!J42+AHK!J73</f>
        <v>0</v>
      </c>
    </row>
    <row r="92" spans="1:40" hidden="1" outlineLevel="1" x14ac:dyDescent="0.2">
      <c r="B92" s="20"/>
      <c r="C92" s="59"/>
      <c r="D92" s="238"/>
      <c r="E92" s="250"/>
      <c r="F92" s="251"/>
      <c r="G92" s="251"/>
      <c r="H92" s="251"/>
      <c r="I92" s="251"/>
      <c r="J92" s="251"/>
    </row>
    <row r="93" spans="1:40" hidden="1" outlineLevel="1" x14ac:dyDescent="0.2">
      <c r="B93" s="20"/>
      <c r="C93" s="59"/>
      <c r="D93" s="238"/>
      <c r="E93" s="250"/>
      <c r="F93" s="251"/>
      <c r="G93" s="251"/>
      <c r="H93" s="251"/>
      <c r="I93" s="251"/>
      <c r="J93" s="251"/>
    </row>
    <row r="94" spans="1:40" hidden="1" outlineLevel="1" x14ac:dyDescent="0.2">
      <c r="B94" s="20"/>
      <c r="C94" s="59"/>
      <c r="D94" s="238"/>
      <c r="E94" s="250"/>
      <c r="F94" s="251"/>
      <c r="G94" s="251"/>
      <c r="H94" s="251"/>
      <c r="I94" s="251"/>
      <c r="J94" s="251"/>
    </row>
    <row r="95" spans="1:40" hidden="1" outlineLevel="1" x14ac:dyDescent="0.2">
      <c r="B95" s="20"/>
      <c r="C95" s="59"/>
      <c r="D95" s="238"/>
      <c r="E95" s="250"/>
      <c r="F95" s="251"/>
      <c r="G95" s="251"/>
      <c r="H95" s="251"/>
      <c r="I95" s="251"/>
      <c r="J95" s="251"/>
    </row>
    <row r="96" spans="1:40" hidden="1" outlineLevel="1" x14ac:dyDescent="0.2">
      <c r="B96" s="20"/>
      <c r="C96" s="59"/>
      <c r="D96" s="238"/>
      <c r="E96" s="250"/>
      <c r="F96" s="251"/>
      <c r="G96" s="251"/>
      <c r="H96" s="251"/>
      <c r="I96" s="251"/>
      <c r="J96" s="251"/>
    </row>
    <row r="97" spans="2:10" hidden="1" outlineLevel="1" x14ac:dyDescent="0.2">
      <c r="B97" s="20"/>
      <c r="C97" s="59"/>
      <c r="D97" s="238"/>
      <c r="E97" s="250"/>
      <c r="F97" s="251"/>
      <c r="G97" s="251"/>
      <c r="H97" s="251"/>
      <c r="I97" s="251"/>
      <c r="J97" s="251"/>
    </row>
    <row r="98" spans="2:10" hidden="1" outlineLevel="1" x14ac:dyDescent="0.2">
      <c r="B98" s="20"/>
      <c r="C98" s="59"/>
      <c r="D98" s="238"/>
      <c r="E98" s="250"/>
      <c r="F98" s="251"/>
      <c r="G98" s="251"/>
      <c r="H98" s="251"/>
      <c r="I98" s="251"/>
      <c r="J98" s="251"/>
    </row>
    <row r="99" spans="2:10" hidden="1" outlineLevel="1" x14ac:dyDescent="0.2">
      <c r="B99" s="20"/>
      <c r="C99" s="59"/>
      <c r="D99" s="238"/>
      <c r="E99" s="250"/>
      <c r="F99" s="251"/>
      <c r="G99" s="251"/>
      <c r="H99" s="251"/>
      <c r="I99" s="251"/>
      <c r="J99" s="251"/>
    </row>
    <row r="100" spans="2:10" hidden="1" outlineLevel="1" x14ac:dyDescent="0.2">
      <c r="B100" s="20"/>
      <c r="C100" s="59"/>
      <c r="D100" s="238"/>
      <c r="E100" s="250"/>
      <c r="F100" s="251"/>
      <c r="G100" s="251"/>
      <c r="H100" s="251"/>
      <c r="I100" s="251"/>
      <c r="J100" s="251"/>
    </row>
    <row r="101" spans="2:10" hidden="1" outlineLevel="1" x14ac:dyDescent="0.2">
      <c r="B101" s="20"/>
      <c r="C101" s="59"/>
      <c r="D101" s="238"/>
      <c r="E101" s="250"/>
      <c r="F101" s="251"/>
      <c r="G101" s="251"/>
      <c r="H101" s="251"/>
      <c r="I101" s="251"/>
      <c r="J101" s="251"/>
    </row>
    <row r="102" spans="2:10" hidden="1" outlineLevel="1" x14ac:dyDescent="0.2">
      <c r="B102" s="20"/>
      <c r="C102" s="59"/>
      <c r="D102" s="238"/>
      <c r="E102" s="250"/>
      <c r="F102" s="251"/>
      <c r="G102" s="251"/>
      <c r="H102" s="251"/>
      <c r="I102" s="251"/>
      <c r="J102" s="251"/>
    </row>
    <row r="103" spans="2:10" hidden="1" outlineLevel="1" x14ac:dyDescent="0.2">
      <c r="B103" s="20"/>
      <c r="C103" s="59"/>
      <c r="D103" s="238"/>
      <c r="E103" s="250"/>
      <c r="F103" s="251"/>
      <c r="G103" s="251"/>
      <c r="H103" s="251"/>
      <c r="I103" s="251"/>
      <c r="J103" s="251"/>
    </row>
    <row r="104" spans="2:10" hidden="1" outlineLevel="1" x14ac:dyDescent="0.2">
      <c r="B104" s="20"/>
      <c r="C104" s="59"/>
      <c r="D104" s="238"/>
      <c r="E104" s="250"/>
      <c r="F104" s="251"/>
      <c r="G104" s="251"/>
      <c r="H104" s="251"/>
      <c r="I104" s="251"/>
      <c r="J104" s="251"/>
    </row>
    <row r="105" spans="2:10" hidden="1" outlineLevel="1" x14ac:dyDescent="0.2">
      <c r="B105" s="20"/>
      <c r="C105" s="59"/>
      <c r="D105" s="238"/>
      <c r="E105" s="250"/>
      <c r="F105" s="251"/>
      <c r="G105" s="251"/>
      <c r="H105" s="251"/>
      <c r="I105" s="251"/>
      <c r="J105" s="251"/>
    </row>
    <row r="106" spans="2:10" hidden="1" outlineLevel="1" x14ac:dyDescent="0.2">
      <c r="B106" s="20"/>
      <c r="C106" s="59"/>
      <c r="D106" s="238"/>
      <c r="E106" s="250"/>
      <c r="F106" s="251"/>
      <c r="G106" s="251"/>
      <c r="H106" s="251"/>
      <c r="I106" s="251"/>
      <c r="J106" s="251"/>
    </row>
    <row r="107" spans="2:10" collapsed="1" x14ac:dyDescent="0.2">
      <c r="B107" s="20"/>
      <c r="C107" s="59"/>
      <c r="D107" s="207" t="s">
        <v>194</v>
      </c>
      <c r="E107" s="224">
        <f>SUM(F107:J107)</f>
        <v>0</v>
      </c>
      <c r="F107" s="213">
        <f>SUM(F91:F106)</f>
        <v>0</v>
      </c>
      <c r="G107" s="213">
        <f>SUM(G91:G106)</f>
        <v>0</v>
      </c>
      <c r="H107" s="213">
        <f>SUM(H91:H106)</f>
        <v>0</v>
      </c>
      <c r="I107" s="213">
        <f>SUM(I91:I106)</f>
        <v>0</v>
      </c>
      <c r="J107" s="213">
        <f>SUM(J91:J106)</f>
        <v>0</v>
      </c>
    </row>
    <row r="109" spans="2:10" x14ac:dyDescent="0.2">
      <c r="B109" s="138" t="s">
        <v>305</v>
      </c>
      <c r="C109" s="215" t="s">
        <v>320</v>
      </c>
      <c r="D109" s="206"/>
      <c r="E109" s="218"/>
    </row>
    <row r="110" spans="2:10" hidden="1" outlineLevel="1" x14ac:dyDescent="0.2">
      <c r="B110" s="20"/>
      <c r="C110" s="59"/>
      <c r="D110" s="24" t="s">
        <v>314</v>
      </c>
      <c r="E110" s="23"/>
      <c r="F110" s="199">
        <f>AHK!F43+AHK!F74</f>
        <v>0</v>
      </c>
      <c r="G110" s="199">
        <f>AHK!G43+AHK!G74</f>
        <v>0</v>
      </c>
      <c r="H110" s="199">
        <f>AHK!H43+AHK!H74</f>
        <v>0</v>
      </c>
      <c r="I110" s="199">
        <f>AHK!I43+AHK!I74</f>
        <v>0</v>
      </c>
      <c r="J110" s="199">
        <f>AHK!J43+AHK!J74</f>
        <v>0</v>
      </c>
    </row>
    <row r="111" spans="2:10" hidden="1" outlineLevel="1" x14ac:dyDescent="0.2">
      <c r="B111" s="20"/>
      <c r="C111" s="59"/>
      <c r="D111" s="238"/>
      <c r="E111" s="250"/>
      <c r="F111" s="251"/>
      <c r="G111" s="251"/>
      <c r="H111" s="251"/>
      <c r="I111" s="251"/>
      <c r="J111" s="251"/>
    </row>
    <row r="112" spans="2:10" hidden="1" outlineLevel="1" x14ac:dyDescent="0.2">
      <c r="B112" s="20"/>
      <c r="C112" s="59"/>
      <c r="D112" s="238"/>
      <c r="E112" s="250"/>
      <c r="F112" s="251"/>
      <c r="G112" s="251"/>
      <c r="H112" s="251"/>
      <c r="I112" s="251"/>
      <c r="J112" s="251"/>
    </row>
    <row r="113" spans="2:12" hidden="1" outlineLevel="1" x14ac:dyDescent="0.2">
      <c r="B113" s="20"/>
      <c r="C113" s="59"/>
      <c r="D113" s="238"/>
      <c r="E113" s="250"/>
      <c r="F113" s="251"/>
      <c r="G113" s="251"/>
      <c r="H113" s="251"/>
      <c r="I113" s="251"/>
      <c r="J113" s="251"/>
    </row>
    <row r="114" spans="2:12" hidden="1" outlineLevel="1" x14ac:dyDescent="0.2">
      <c r="B114" s="20"/>
      <c r="C114" s="59"/>
      <c r="D114" s="238"/>
      <c r="E114" s="250"/>
      <c r="F114" s="251"/>
      <c r="G114" s="251"/>
      <c r="H114" s="251"/>
      <c r="I114" s="251"/>
      <c r="J114" s="251"/>
    </row>
    <row r="115" spans="2:12" hidden="1" outlineLevel="1" x14ac:dyDescent="0.2">
      <c r="B115" s="20"/>
      <c r="C115" s="59"/>
      <c r="D115" s="238"/>
      <c r="E115" s="250"/>
      <c r="F115" s="251"/>
      <c r="G115" s="251"/>
      <c r="H115" s="251"/>
      <c r="I115" s="251"/>
      <c r="J115" s="251"/>
    </row>
    <row r="116" spans="2:12" hidden="1" outlineLevel="1" x14ac:dyDescent="0.2">
      <c r="B116" s="20"/>
      <c r="C116" s="59"/>
      <c r="D116" s="238"/>
      <c r="E116" s="250"/>
      <c r="F116" s="251"/>
      <c r="G116" s="251"/>
      <c r="H116" s="251"/>
      <c r="I116" s="251"/>
      <c r="J116" s="251"/>
    </row>
    <row r="117" spans="2:12" hidden="1" outlineLevel="1" x14ac:dyDescent="0.2">
      <c r="B117" s="20"/>
      <c r="C117" s="59"/>
      <c r="D117" s="238"/>
      <c r="E117" s="250"/>
      <c r="F117" s="251"/>
      <c r="G117" s="251"/>
      <c r="H117" s="251"/>
      <c r="I117" s="251"/>
      <c r="J117" s="251"/>
      <c r="L117" s="44" t="s">
        <v>52</v>
      </c>
    </row>
    <row r="118" spans="2:12" hidden="1" outlineLevel="1" x14ac:dyDescent="0.2">
      <c r="B118" s="20"/>
      <c r="C118" s="59"/>
      <c r="D118" s="238"/>
      <c r="E118" s="250"/>
      <c r="F118" s="251"/>
      <c r="G118" s="251"/>
      <c r="H118" s="251"/>
      <c r="I118" s="251"/>
      <c r="J118" s="251"/>
    </row>
    <row r="119" spans="2:12" hidden="1" outlineLevel="1" x14ac:dyDescent="0.2">
      <c r="B119" s="20"/>
      <c r="C119" s="59"/>
      <c r="D119" s="238"/>
      <c r="E119" s="250"/>
      <c r="F119" s="251"/>
      <c r="G119" s="251"/>
      <c r="H119" s="251"/>
      <c r="I119" s="251"/>
      <c r="J119" s="251"/>
    </row>
    <row r="120" spans="2:12" hidden="1" outlineLevel="1" x14ac:dyDescent="0.2">
      <c r="B120" s="20"/>
      <c r="C120" s="59"/>
      <c r="D120" s="238"/>
      <c r="E120" s="250"/>
      <c r="F120" s="251"/>
      <c r="G120" s="251"/>
      <c r="H120" s="251"/>
      <c r="I120" s="251"/>
      <c r="J120" s="251"/>
    </row>
    <row r="121" spans="2:12" hidden="1" outlineLevel="1" x14ac:dyDescent="0.2">
      <c r="B121" s="20"/>
      <c r="C121" s="59"/>
      <c r="D121" s="238"/>
      <c r="E121" s="250"/>
      <c r="F121" s="251"/>
      <c r="G121" s="251"/>
      <c r="H121" s="251"/>
      <c r="I121" s="251"/>
      <c r="J121" s="251"/>
    </row>
    <row r="122" spans="2:12" hidden="1" outlineLevel="1" x14ac:dyDescent="0.2">
      <c r="B122" s="20"/>
      <c r="C122" s="59"/>
      <c r="D122" s="238"/>
      <c r="E122" s="250"/>
      <c r="F122" s="251"/>
      <c r="G122" s="251"/>
      <c r="H122" s="251"/>
      <c r="I122" s="251"/>
      <c r="J122" s="251"/>
    </row>
    <row r="123" spans="2:12" hidden="1" outlineLevel="1" x14ac:dyDescent="0.2">
      <c r="B123" s="20"/>
      <c r="C123" s="59"/>
      <c r="D123" s="238"/>
      <c r="E123" s="250"/>
      <c r="F123" s="251"/>
      <c r="G123" s="251"/>
      <c r="H123" s="251"/>
      <c r="I123" s="251"/>
      <c r="J123" s="251"/>
    </row>
    <row r="124" spans="2:12" hidden="1" outlineLevel="1" x14ac:dyDescent="0.2">
      <c r="B124" s="20"/>
      <c r="C124" s="59"/>
      <c r="D124" s="238"/>
      <c r="E124" s="250"/>
      <c r="F124" s="251"/>
      <c r="G124" s="251"/>
      <c r="H124" s="251"/>
      <c r="I124" s="251"/>
      <c r="J124" s="251"/>
    </row>
    <row r="125" spans="2:12" hidden="1" outlineLevel="1" x14ac:dyDescent="0.2">
      <c r="B125" s="20"/>
      <c r="C125" s="59"/>
      <c r="D125" s="238"/>
      <c r="E125" s="250"/>
      <c r="F125" s="251"/>
      <c r="G125" s="251"/>
      <c r="H125" s="251"/>
      <c r="I125" s="251"/>
      <c r="J125" s="251"/>
    </row>
    <row r="126" spans="2:12" collapsed="1" x14ac:dyDescent="0.2">
      <c r="B126" s="20"/>
      <c r="C126" s="59"/>
      <c r="D126" s="207" t="s">
        <v>194</v>
      </c>
      <c r="E126" s="224">
        <f>SUM(F126:J126)</f>
        <v>0</v>
      </c>
      <c r="F126" s="213">
        <f>SUM(F110:F125)</f>
        <v>0</v>
      </c>
      <c r="G126" s="213">
        <f>SUM(G110:G125)</f>
        <v>0</v>
      </c>
      <c r="H126" s="213">
        <f>SUM(H110:H125)</f>
        <v>0</v>
      </c>
      <c r="I126" s="213">
        <f>SUM(I110:I125)</f>
        <v>0</v>
      </c>
      <c r="J126" s="213">
        <f>SUM(J110:J125)</f>
        <v>0</v>
      </c>
    </row>
  </sheetData>
  <sheetProtection algorithmName="SHA-512" hashValue="/QRPNnLWqiyd0OeLAezEh5PGiVWoYNZaeH+11uY6fs7Pw4RV47E9PPnTWDuV5XJR+UTiKzbn2Wdqplp6zU4n+g==" saltValue="xaFsfJazzN2q7D133gRxmQ==" spinCount="100000" sheet="1" objects="1" scenarios="1" formatRows="0"/>
  <mergeCells count="4">
    <mergeCell ref="C7:D7"/>
    <mergeCell ref="F8:J8"/>
    <mergeCell ref="B24:E25"/>
    <mergeCell ref="F19:J22"/>
  </mergeCells>
  <pageMargins left="0.7" right="0.7" top="0.78740157499999996" bottom="0.78740157499999996" header="0.3" footer="0.3"/>
  <pageSetup paperSize="9" scale="82" orientation="landscape" horizontalDpi="0" verticalDpi="0" r:id="rId1"/>
  <drawing r:id="rId2"/>
  <extLst>
    <ext xmlns:x14="http://schemas.microsoft.com/office/spreadsheetml/2009/9/main" uri="{CCE6A557-97BC-4b89-ADB6-D9C93CAAB3DF}">
      <x14:dataValidations xmlns:xm="http://schemas.microsoft.com/office/excel/2006/main" count="2">
        <x14:dataValidation type="list" showInputMessage="1" showErrorMessage="1" xr:uid="{43263F2B-425C-47DB-A029-B0D257492B1C}">
          <x14:formula1>
            <xm:f>Admin!$C$8:$C$9</xm:f>
          </x14:formula1>
          <xm:sqref>E48</xm:sqref>
        </x14:dataValidation>
        <x14:dataValidation type="list" showInputMessage="1" showErrorMessage="1" errorTitle="Eingabe ungültig!" xr:uid="{279DC2B3-9E74-469F-A47E-EED11351C2FC}">
          <x14:formula1>
            <xm:f>Admin!$B$12:$B$13</xm:f>
          </x14:formula1>
          <xm:sqref>E7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9DBF1-8928-4A7F-8D44-4839DE85296F}">
  <dimension ref="B1:AN125"/>
  <sheetViews>
    <sheetView showGridLines="0" zoomScaleNormal="100" workbookViewId="0">
      <pane xSplit="5" ySplit="3" topLeftCell="F4" activePane="bottomRight" state="frozen"/>
      <selection pane="topRight" activeCell="F1" sqref="F1"/>
      <selection pane="bottomLeft" activeCell="A4" sqref="A4"/>
      <selection pane="bottomRight"/>
    </sheetView>
  </sheetViews>
  <sheetFormatPr baseColWidth="10" defaultRowHeight="12.75" outlineLevelRow="1" x14ac:dyDescent="0.2"/>
  <cols>
    <col min="1" max="1" width="2.140625" style="16" customWidth="1"/>
    <col min="2" max="2" width="4.28515625" style="67" customWidth="1"/>
    <col min="3" max="3" width="4.28515625" style="16" customWidth="1"/>
    <col min="4" max="4" width="60.85546875" style="16" customWidth="1"/>
    <col min="5" max="5" width="16.42578125" style="57" customWidth="1"/>
    <col min="6" max="40" width="15.7109375" style="16" customWidth="1"/>
    <col min="41" max="16384" width="11.42578125" style="16"/>
  </cols>
  <sheetData>
    <row r="1" spans="2:9" x14ac:dyDescent="0.2">
      <c r="B1" s="68"/>
      <c r="C1" s="1"/>
      <c r="D1" s="1"/>
    </row>
    <row r="2" spans="2:9" ht="15" x14ac:dyDescent="0.2">
      <c r="B2" s="166" t="s">
        <v>231</v>
      </c>
      <c r="C2" s="167"/>
      <c r="D2" s="42"/>
    </row>
    <row r="3" spans="2:9" x14ac:dyDescent="0.2">
      <c r="B3" s="68"/>
      <c r="C3" s="1"/>
      <c r="D3" s="1"/>
    </row>
    <row r="5" spans="2:9" ht="22.5" customHeight="1" x14ac:dyDescent="0.2">
      <c r="B5" s="176"/>
      <c r="C5" s="232" t="s">
        <v>435</v>
      </c>
      <c r="D5" s="177"/>
      <c r="E5" s="193" t="s">
        <v>420</v>
      </c>
      <c r="F5" s="178"/>
      <c r="G5" s="177"/>
      <c r="H5" s="270"/>
    </row>
    <row r="6" spans="2:9" outlineLevel="1" x14ac:dyDescent="0.2">
      <c r="B6" s="179"/>
      <c r="C6" s="180"/>
      <c r="D6" s="141"/>
      <c r="E6" s="141"/>
      <c r="F6" s="181"/>
      <c r="G6" s="141"/>
      <c r="H6" s="183"/>
    </row>
    <row r="7" spans="2:9" ht="25.5" outlineLevel="1" x14ac:dyDescent="0.2">
      <c r="B7" s="17" t="s">
        <v>120</v>
      </c>
      <c r="C7" s="322" t="s">
        <v>376</v>
      </c>
      <c r="D7" s="323"/>
      <c r="E7" s="324"/>
      <c r="F7" s="325" t="s">
        <v>419</v>
      </c>
      <c r="G7" s="326" t="s">
        <v>377</v>
      </c>
      <c r="H7" s="325" t="s">
        <v>378</v>
      </c>
    </row>
    <row r="8" spans="2:9" ht="12.75" customHeight="1" outlineLevel="1" x14ac:dyDescent="0.2">
      <c r="B8" s="179"/>
      <c r="C8" s="360" t="s">
        <v>392</v>
      </c>
      <c r="D8" s="360"/>
      <c r="E8" s="258"/>
      <c r="F8" s="255"/>
      <c r="G8" s="256"/>
      <c r="H8" s="257"/>
    </row>
    <row r="9" spans="2:9" ht="12.75" customHeight="1" outlineLevel="1" x14ac:dyDescent="0.2">
      <c r="B9" s="179"/>
      <c r="C9" s="361" t="s">
        <v>393</v>
      </c>
      <c r="D9" s="361"/>
      <c r="E9" s="258"/>
      <c r="F9" s="255"/>
      <c r="G9" s="256"/>
      <c r="H9" s="257"/>
    </row>
    <row r="10" spans="2:9" ht="12.75" customHeight="1" outlineLevel="1" x14ac:dyDescent="0.2">
      <c r="B10" s="179"/>
      <c r="C10" s="361" t="s">
        <v>384</v>
      </c>
      <c r="D10" s="361"/>
      <c r="E10" s="259"/>
      <c r="F10" s="255"/>
      <c r="G10" s="256"/>
      <c r="H10" s="257"/>
    </row>
    <row r="11" spans="2:9" ht="12.75" customHeight="1" outlineLevel="1" x14ac:dyDescent="0.25">
      <c r="B11" s="179"/>
      <c r="C11" s="361" t="s">
        <v>387</v>
      </c>
      <c r="D11" s="361"/>
      <c r="E11" s="268"/>
      <c r="F11" s="255"/>
      <c r="G11" s="256"/>
      <c r="H11" s="257"/>
    </row>
    <row r="12" spans="2:9" ht="12.75" customHeight="1" outlineLevel="1" x14ac:dyDescent="0.2">
      <c r="B12" s="179"/>
      <c r="E12" s="16"/>
      <c r="F12" s="181"/>
      <c r="G12" s="182"/>
      <c r="H12" s="271"/>
    </row>
    <row r="13" spans="2:9" ht="25.5" outlineLevel="1" x14ac:dyDescent="0.2">
      <c r="B13" s="17" t="s">
        <v>121</v>
      </c>
      <c r="C13" s="322" t="s">
        <v>394</v>
      </c>
      <c r="D13" s="323"/>
      <c r="E13" s="324"/>
      <c r="F13" s="325" t="s">
        <v>419</v>
      </c>
      <c r="G13" s="326" t="s">
        <v>377</v>
      </c>
      <c r="H13" s="325" t="s">
        <v>378</v>
      </c>
    </row>
    <row r="14" spans="2:9" ht="12.75" customHeight="1" outlineLevel="1" x14ac:dyDescent="0.2">
      <c r="B14" s="179"/>
      <c r="C14" s="360" t="s">
        <v>398</v>
      </c>
      <c r="D14" s="360"/>
      <c r="E14" s="258"/>
      <c r="F14" s="255"/>
      <c r="G14" s="256"/>
      <c r="H14" s="257"/>
      <c r="I14" s="141"/>
    </row>
    <row r="15" spans="2:9" ht="12.75" customHeight="1" outlineLevel="1" x14ac:dyDescent="0.2">
      <c r="B15" s="179"/>
      <c r="C15" s="361" t="s">
        <v>399</v>
      </c>
      <c r="D15" s="361"/>
      <c r="E15" s="258"/>
      <c r="F15" s="255"/>
      <c r="G15" s="256"/>
      <c r="H15" s="257"/>
      <c r="I15" s="141"/>
    </row>
    <row r="16" spans="2:9" ht="12.75" customHeight="1" outlineLevel="1" x14ac:dyDescent="0.2">
      <c r="B16" s="179"/>
      <c r="C16" s="361" t="s">
        <v>384</v>
      </c>
      <c r="D16" s="361"/>
      <c r="E16" s="260"/>
      <c r="F16" s="255"/>
      <c r="G16" s="256"/>
      <c r="H16" s="257"/>
      <c r="I16" s="269"/>
    </row>
    <row r="17" spans="2:12" ht="12.75" customHeight="1" outlineLevel="1" x14ac:dyDescent="0.2">
      <c r="B17" s="179"/>
      <c r="C17" s="361" t="s">
        <v>387</v>
      </c>
      <c r="D17" s="361"/>
      <c r="E17" s="260"/>
      <c r="F17" s="255"/>
      <c r="G17" s="256"/>
      <c r="H17" s="257"/>
      <c r="I17" s="141"/>
      <c r="J17" s="141"/>
      <c r="K17" s="141"/>
      <c r="L17" s="141"/>
    </row>
    <row r="18" spans="2:12" ht="12.75" customHeight="1" outlineLevel="1" x14ac:dyDescent="0.25">
      <c r="B18" s="179"/>
      <c r="C18" s="141"/>
      <c r="D18" s="141"/>
      <c r="E18" s="141"/>
      <c r="F18" s="184"/>
      <c r="G18" s="185"/>
      <c r="H18" s="272"/>
      <c r="I18" s="141"/>
      <c r="J18" s="141"/>
      <c r="K18" s="141"/>
      <c r="L18" s="141"/>
    </row>
    <row r="19" spans="2:12" ht="25.5" outlineLevel="1" x14ac:dyDescent="0.2">
      <c r="B19" s="179"/>
      <c r="C19" s="327" t="s">
        <v>389</v>
      </c>
      <c r="D19" s="328"/>
      <c r="E19" s="329"/>
      <c r="F19" s="330"/>
      <c r="G19" s="330" t="s">
        <v>377</v>
      </c>
      <c r="H19" s="331" t="s">
        <v>378</v>
      </c>
      <c r="I19" s="141" t="s">
        <v>52</v>
      </c>
      <c r="J19" s="141"/>
      <c r="K19" s="141"/>
      <c r="L19" s="141"/>
    </row>
    <row r="20" spans="2:12" ht="12.75" customHeight="1" outlineLevel="1" x14ac:dyDescent="0.2">
      <c r="B20" s="17" t="s">
        <v>122</v>
      </c>
      <c r="C20" s="362" t="s">
        <v>112</v>
      </c>
      <c r="D20" s="362"/>
      <c r="E20" s="141"/>
      <c r="F20" s="261"/>
      <c r="G20" s="256"/>
      <c r="H20" s="257"/>
      <c r="I20" s="141"/>
      <c r="J20" s="141"/>
      <c r="K20" s="141"/>
      <c r="L20" s="141"/>
    </row>
    <row r="21" spans="2:12" ht="12.75" customHeight="1" outlineLevel="1" x14ac:dyDescent="0.2">
      <c r="B21" s="17" t="s">
        <v>123</v>
      </c>
      <c r="C21" s="363" t="s">
        <v>412</v>
      </c>
      <c r="D21" s="363"/>
      <c r="E21" s="141"/>
      <c r="F21" s="261"/>
      <c r="G21" s="256"/>
      <c r="H21" s="257"/>
      <c r="I21" s="141" t="s">
        <v>52</v>
      </c>
      <c r="J21" s="141"/>
      <c r="K21" s="141"/>
      <c r="L21" s="141"/>
    </row>
    <row r="22" spans="2:12" ht="12.75" customHeight="1" outlineLevel="1" x14ac:dyDescent="0.2">
      <c r="B22" s="179"/>
      <c r="C22" s="180"/>
      <c r="D22" s="141"/>
      <c r="E22" s="141"/>
      <c r="F22" s="181"/>
      <c r="G22" s="141"/>
      <c r="H22" s="273"/>
      <c r="I22" s="141"/>
      <c r="J22" s="141"/>
      <c r="K22" s="141"/>
      <c r="L22" s="141"/>
    </row>
    <row r="23" spans="2:12" ht="25.5" outlineLevel="1" x14ac:dyDescent="0.2">
      <c r="B23" s="17" t="s">
        <v>125</v>
      </c>
      <c r="C23" s="322" t="s">
        <v>354</v>
      </c>
      <c r="D23" s="328"/>
      <c r="E23" s="329"/>
      <c r="F23" s="332" t="s">
        <v>390</v>
      </c>
      <c r="G23" s="332" t="s">
        <v>391</v>
      </c>
      <c r="H23" s="331" t="s">
        <v>395</v>
      </c>
      <c r="I23" s="141"/>
      <c r="J23" s="141"/>
      <c r="K23" s="141"/>
      <c r="L23" s="141"/>
    </row>
    <row r="24" spans="2:12" ht="12.75" customHeight="1" outlineLevel="1" x14ac:dyDescent="0.2">
      <c r="B24" s="179"/>
      <c r="C24" s="360" t="s">
        <v>380</v>
      </c>
      <c r="D24" s="360"/>
      <c r="E24" s="260"/>
      <c r="F24" s="262"/>
      <c r="G24" s="263"/>
      <c r="H24" s="257"/>
      <c r="I24" s="141"/>
      <c r="J24" s="141"/>
      <c r="K24" s="141"/>
      <c r="L24" s="141"/>
    </row>
    <row r="25" spans="2:12" ht="12.75" customHeight="1" outlineLevel="1" x14ac:dyDescent="0.2">
      <c r="B25" s="179"/>
      <c r="C25" s="361" t="s">
        <v>382</v>
      </c>
      <c r="D25" s="361"/>
      <c r="E25" s="260"/>
      <c r="F25" s="262"/>
      <c r="G25" s="263"/>
      <c r="H25" s="257"/>
      <c r="I25" s="141"/>
      <c r="J25" s="141"/>
      <c r="K25" s="141"/>
      <c r="L25" s="141"/>
    </row>
    <row r="26" spans="2:12" outlineLevel="1" x14ac:dyDescent="0.2">
      <c r="B26" s="179"/>
      <c r="E26" s="16"/>
      <c r="F26" s="186"/>
      <c r="G26" s="186"/>
      <c r="H26" s="187"/>
      <c r="I26" s="141"/>
      <c r="J26" s="141"/>
      <c r="K26" s="141"/>
      <c r="L26" s="141"/>
    </row>
    <row r="27" spans="2:12" ht="12.75" customHeight="1" outlineLevel="1" x14ac:dyDescent="0.2">
      <c r="B27" s="179"/>
      <c r="C27" s="366" t="s">
        <v>416</v>
      </c>
      <c r="D27" s="366"/>
      <c r="E27" s="366"/>
      <c r="F27" s="186"/>
      <c r="G27" s="186"/>
      <c r="H27" s="187"/>
    </row>
    <row r="28" spans="2:12" outlineLevel="1" x14ac:dyDescent="0.2">
      <c r="B28" s="179"/>
      <c r="C28" s="367"/>
      <c r="D28" s="367"/>
      <c r="E28" s="367"/>
      <c r="F28" s="186"/>
      <c r="G28" s="186"/>
      <c r="H28" s="187"/>
    </row>
    <row r="29" spans="2:12" outlineLevel="1" x14ac:dyDescent="0.2">
      <c r="B29" s="179"/>
      <c r="C29" s="367"/>
      <c r="D29" s="367"/>
      <c r="E29" s="367"/>
      <c r="F29" s="186"/>
      <c r="G29" s="186"/>
      <c r="H29" s="187"/>
    </row>
    <row r="30" spans="2:12" outlineLevel="1" x14ac:dyDescent="0.2">
      <c r="B30" s="179"/>
      <c r="C30" s="186"/>
      <c r="D30" s="186"/>
      <c r="E30" s="186"/>
      <c r="F30" s="186"/>
      <c r="G30" s="186"/>
      <c r="H30" s="187"/>
      <c r="I30" s="186"/>
    </row>
    <row r="31" spans="2:12" outlineLevel="1" x14ac:dyDescent="0.2">
      <c r="B31" s="179"/>
      <c r="C31" s="327" t="s">
        <v>379</v>
      </c>
      <c r="D31" s="328"/>
      <c r="E31" s="329"/>
      <c r="F31" s="329"/>
      <c r="H31" s="187"/>
      <c r="I31" s="186"/>
    </row>
    <row r="32" spans="2:12" outlineLevel="1" x14ac:dyDescent="0.2">
      <c r="B32" s="17" t="s">
        <v>130</v>
      </c>
      <c r="C32" s="141" t="s">
        <v>72</v>
      </c>
      <c r="D32" s="141"/>
      <c r="E32" s="188" t="s">
        <v>381</v>
      </c>
      <c r="F32" s="255"/>
      <c r="H32" s="187"/>
      <c r="I32" s="186"/>
    </row>
    <row r="33" spans="2:40" outlineLevel="1" x14ac:dyDescent="0.2">
      <c r="B33" s="17" t="s">
        <v>131</v>
      </c>
      <c r="C33" s="141" t="s">
        <v>132</v>
      </c>
      <c r="D33" s="141"/>
      <c r="E33" s="141" t="s">
        <v>383</v>
      </c>
      <c r="F33" s="264"/>
      <c r="H33" s="187"/>
      <c r="I33" s="186"/>
    </row>
    <row r="34" spans="2:40" outlineLevel="1" x14ac:dyDescent="0.2">
      <c r="B34" s="17" t="s">
        <v>126</v>
      </c>
      <c r="C34" s="16" t="s">
        <v>404</v>
      </c>
      <c r="E34" s="16"/>
      <c r="F34" s="264"/>
      <c r="H34" s="187"/>
      <c r="I34" s="186"/>
    </row>
    <row r="35" spans="2:40" ht="12.75" customHeight="1" outlineLevel="1" x14ac:dyDescent="0.2">
      <c r="B35" s="179"/>
      <c r="C35" s="364" t="s">
        <v>415</v>
      </c>
      <c r="D35" s="365"/>
      <c r="E35" s="365"/>
      <c r="H35" s="187"/>
      <c r="I35" s="186"/>
    </row>
    <row r="36" spans="2:40" outlineLevel="1" x14ac:dyDescent="0.2">
      <c r="B36" s="179"/>
      <c r="E36" s="16"/>
      <c r="H36" s="187"/>
      <c r="I36" s="186"/>
    </row>
    <row r="37" spans="2:40" outlineLevel="1" x14ac:dyDescent="0.2">
      <c r="B37" s="179"/>
      <c r="C37" s="189" t="s">
        <v>396</v>
      </c>
      <c r="E37" s="16"/>
      <c r="H37" s="187"/>
      <c r="I37" s="186"/>
    </row>
    <row r="38" spans="2:40" outlineLevel="1" x14ac:dyDescent="0.2">
      <c r="B38" s="358" t="s">
        <v>133</v>
      </c>
      <c r="C38" s="141" t="s">
        <v>385</v>
      </c>
      <c r="D38" s="141"/>
      <c r="E38" s="141" t="s">
        <v>386</v>
      </c>
      <c r="F38" s="255"/>
      <c r="H38" s="187"/>
      <c r="I38" s="186"/>
    </row>
    <row r="39" spans="2:40" outlineLevel="1" x14ac:dyDescent="0.2">
      <c r="B39" s="359"/>
      <c r="C39" s="141" t="s">
        <v>388</v>
      </c>
      <c r="D39" s="141"/>
      <c r="E39" s="141" t="s">
        <v>386</v>
      </c>
      <c r="F39" s="255"/>
      <c r="H39" s="187"/>
      <c r="I39" s="186"/>
    </row>
    <row r="40" spans="2:40" outlineLevel="1" x14ac:dyDescent="0.2">
      <c r="B40" s="359"/>
      <c r="C40" s="141" t="s">
        <v>397</v>
      </c>
      <c r="D40" s="141"/>
      <c r="E40" s="141" t="s">
        <v>386</v>
      </c>
      <c r="F40" s="255"/>
      <c r="H40" s="187"/>
      <c r="I40" s="186"/>
    </row>
    <row r="41" spans="2:40" x14ac:dyDescent="0.2">
      <c r="B41" s="190"/>
      <c r="C41" s="191"/>
      <c r="D41" s="191"/>
      <c r="E41" s="191"/>
      <c r="F41" s="191"/>
      <c r="G41" s="191"/>
      <c r="H41" s="192"/>
      <c r="I41" s="186"/>
    </row>
    <row r="43" spans="2:40" x14ac:dyDescent="0.2">
      <c r="B43" s="17" t="s">
        <v>119</v>
      </c>
      <c r="C43" s="59"/>
      <c r="D43" s="21"/>
      <c r="E43" s="160"/>
      <c r="F43" s="160" t="s">
        <v>2</v>
      </c>
      <c r="G43" s="160" t="s">
        <v>3</v>
      </c>
      <c r="H43" s="160" t="s">
        <v>4</v>
      </c>
      <c r="I43" s="160" t="s">
        <v>5</v>
      </c>
      <c r="J43" s="160" t="s">
        <v>17</v>
      </c>
      <c r="K43" s="160" t="s">
        <v>18</v>
      </c>
      <c r="L43" s="160" t="s">
        <v>19</v>
      </c>
      <c r="M43" s="160" t="s">
        <v>20</v>
      </c>
      <c r="N43" s="160" t="s">
        <v>21</v>
      </c>
      <c r="O43" s="160" t="s">
        <v>22</v>
      </c>
      <c r="P43" s="160" t="s">
        <v>23</v>
      </c>
      <c r="Q43" s="160" t="s">
        <v>24</v>
      </c>
      <c r="R43" s="160" t="s">
        <v>25</v>
      </c>
      <c r="S43" s="160" t="s">
        <v>26</v>
      </c>
      <c r="T43" s="160" t="s">
        <v>27</v>
      </c>
      <c r="U43" s="160" t="s">
        <v>28</v>
      </c>
      <c r="V43" s="160" t="s">
        <v>29</v>
      </c>
      <c r="W43" s="160" t="s">
        <v>30</v>
      </c>
      <c r="X43" s="160" t="s">
        <v>31</v>
      </c>
      <c r="Y43" s="160" t="s">
        <v>32</v>
      </c>
      <c r="Z43" s="160" t="s">
        <v>33</v>
      </c>
      <c r="AA43" s="160" t="s">
        <v>34</v>
      </c>
      <c r="AB43" s="160" t="s">
        <v>35</v>
      </c>
      <c r="AC43" s="160" t="s">
        <v>36</v>
      </c>
      <c r="AD43" s="160" t="s">
        <v>37</v>
      </c>
      <c r="AE43" s="160" t="s">
        <v>38</v>
      </c>
      <c r="AF43" s="160" t="s">
        <v>39</v>
      </c>
      <c r="AG43" s="160" t="s">
        <v>40</v>
      </c>
      <c r="AH43" s="160" t="s">
        <v>41</v>
      </c>
      <c r="AI43" s="160" t="s">
        <v>42</v>
      </c>
      <c r="AJ43" s="160" t="s">
        <v>43</v>
      </c>
      <c r="AK43" s="160" t="s">
        <v>44</v>
      </c>
      <c r="AL43" s="160" t="s">
        <v>45</v>
      </c>
      <c r="AM43" s="160" t="s">
        <v>46</v>
      </c>
      <c r="AN43" s="160" t="s">
        <v>47</v>
      </c>
    </row>
    <row r="44" spans="2:40" x14ac:dyDescent="0.2">
      <c r="B44" s="17" t="s">
        <v>120</v>
      </c>
      <c r="C44" s="156" t="s">
        <v>68</v>
      </c>
      <c r="D44" s="154"/>
      <c r="E44" s="157"/>
      <c r="F44" s="157"/>
      <c r="G44" s="157"/>
      <c r="H44" s="157"/>
      <c r="I44" s="157"/>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row>
    <row r="45" spans="2:40" hidden="1" outlineLevel="1" x14ac:dyDescent="0.2">
      <c r="B45" s="58"/>
      <c r="C45" s="59"/>
      <c r="D45" s="24" t="s">
        <v>106</v>
      </c>
      <c r="E45" s="65"/>
      <c r="F45" s="265">
        <f>IF($H8&lt;1,0,IF(Admin!F$2&lt;$H8,0,$G8))</f>
        <v>0</v>
      </c>
      <c r="G45" s="265">
        <f>IF($H8&lt;1,0,IF(Admin!G$2&lt;$H8,0,$G8))</f>
        <v>0</v>
      </c>
      <c r="H45" s="265">
        <f>IF($H8&lt;1,0,IF(Admin!H$2&lt;$H8,0,$G8))</f>
        <v>0</v>
      </c>
      <c r="I45" s="265">
        <f>IF($H8&lt;1,0,IF(Admin!I$2&lt;$H8,0,$G8))</f>
        <v>0</v>
      </c>
      <c r="J45" s="265">
        <f>IF($H8&lt;1,0,IF(Admin!J$2&lt;$H8,0,$G8))</f>
        <v>0</v>
      </c>
      <c r="K45" s="62">
        <f>$J45</f>
        <v>0</v>
      </c>
      <c r="L45" s="62">
        <f t="shared" ref="L45:AN48" si="0">$J45</f>
        <v>0</v>
      </c>
      <c r="M45" s="62">
        <f t="shared" si="0"/>
        <v>0</v>
      </c>
      <c r="N45" s="62">
        <f t="shared" si="0"/>
        <v>0</v>
      </c>
      <c r="O45" s="62">
        <f t="shared" si="0"/>
        <v>0</v>
      </c>
      <c r="P45" s="62">
        <f t="shared" si="0"/>
        <v>0</v>
      </c>
      <c r="Q45" s="62">
        <f t="shared" si="0"/>
        <v>0</v>
      </c>
      <c r="R45" s="62">
        <f t="shared" si="0"/>
        <v>0</v>
      </c>
      <c r="S45" s="62">
        <f t="shared" si="0"/>
        <v>0</v>
      </c>
      <c r="T45" s="62">
        <f t="shared" si="0"/>
        <v>0</v>
      </c>
      <c r="U45" s="62">
        <f t="shared" si="0"/>
        <v>0</v>
      </c>
      <c r="V45" s="62">
        <f t="shared" si="0"/>
        <v>0</v>
      </c>
      <c r="W45" s="62">
        <f t="shared" si="0"/>
        <v>0</v>
      </c>
      <c r="X45" s="62">
        <f t="shared" si="0"/>
        <v>0</v>
      </c>
      <c r="Y45" s="62">
        <f t="shared" si="0"/>
        <v>0</v>
      </c>
      <c r="Z45" s="62">
        <f t="shared" si="0"/>
        <v>0</v>
      </c>
      <c r="AA45" s="62">
        <f t="shared" si="0"/>
        <v>0</v>
      </c>
      <c r="AB45" s="62">
        <f t="shared" si="0"/>
        <v>0</v>
      </c>
      <c r="AC45" s="62">
        <f t="shared" si="0"/>
        <v>0</v>
      </c>
      <c r="AD45" s="62">
        <f t="shared" si="0"/>
        <v>0</v>
      </c>
      <c r="AE45" s="62">
        <f t="shared" si="0"/>
        <v>0</v>
      </c>
      <c r="AF45" s="62">
        <f t="shared" si="0"/>
        <v>0</v>
      </c>
      <c r="AG45" s="62">
        <f t="shared" si="0"/>
        <v>0</v>
      </c>
      <c r="AH45" s="62">
        <f t="shared" si="0"/>
        <v>0</v>
      </c>
      <c r="AI45" s="62">
        <f t="shared" si="0"/>
        <v>0</v>
      </c>
      <c r="AJ45" s="62">
        <f t="shared" si="0"/>
        <v>0</v>
      </c>
      <c r="AK45" s="62">
        <f t="shared" si="0"/>
        <v>0</v>
      </c>
      <c r="AL45" s="62">
        <f t="shared" si="0"/>
        <v>0</v>
      </c>
      <c r="AM45" s="62">
        <f t="shared" si="0"/>
        <v>0</v>
      </c>
      <c r="AN45" s="62">
        <f t="shared" si="0"/>
        <v>0</v>
      </c>
    </row>
    <row r="46" spans="2:40" hidden="1" outlineLevel="1" x14ac:dyDescent="0.2">
      <c r="B46" s="58"/>
      <c r="C46" s="59" t="s">
        <v>52</v>
      </c>
      <c r="D46" s="24" t="s">
        <v>107</v>
      </c>
      <c r="E46" s="65"/>
      <c r="F46" s="265">
        <f>IF($H9&lt;1,0,IF(Admin!F$2&lt;$H9,0,$G9))</f>
        <v>0</v>
      </c>
      <c r="G46" s="265">
        <f>IF($H9&lt;1,0,IF(Admin!G$2&lt;$H9,0,$G9))</f>
        <v>0</v>
      </c>
      <c r="H46" s="265">
        <f>IF($H9&lt;1,0,IF(Admin!H$2&lt;$H9,0,$G9))</f>
        <v>0</v>
      </c>
      <c r="I46" s="265">
        <f>IF($H9&lt;1,0,IF(Admin!I$2&lt;$H9,0,$G9))</f>
        <v>0</v>
      </c>
      <c r="J46" s="265">
        <f>IF($H9&lt;1,0,IF(Admin!J$2&lt;$H9,0,$G9))</f>
        <v>0</v>
      </c>
      <c r="K46" s="62">
        <f>$J46</f>
        <v>0</v>
      </c>
      <c r="L46" s="62">
        <f t="shared" ref="L46:Z48" si="1">$J46</f>
        <v>0</v>
      </c>
      <c r="M46" s="62">
        <f t="shared" si="1"/>
        <v>0</v>
      </c>
      <c r="N46" s="62">
        <f t="shared" si="1"/>
        <v>0</v>
      </c>
      <c r="O46" s="62">
        <f t="shared" si="1"/>
        <v>0</v>
      </c>
      <c r="P46" s="62">
        <f t="shared" si="1"/>
        <v>0</v>
      </c>
      <c r="Q46" s="62">
        <f t="shared" si="1"/>
        <v>0</v>
      </c>
      <c r="R46" s="62">
        <f t="shared" si="1"/>
        <v>0</v>
      </c>
      <c r="S46" s="62">
        <f t="shared" si="1"/>
        <v>0</v>
      </c>
      <c r="T46" s="62">
        <f t="shared" si="1"/>
        <v>0</v>
      </c>
      <c r="U46" s="62">
        <f t="shared" si="1"/>
        <v>0</v>
      </c>
      <c r="V46" s="62">
        <f t="shared" si="1"/>
        <v>0</v>
      </c>
      <c r="W46" s="62">
        <f t="shared" si="1"/>
        <v>0</v>
      </c>
      <c r="X46" s="62">
        <f t="shared" si="1"/>
        <v>0</v>
      </c>
      <c r="Y46" s="62">
        <f t="shared" si="1"/>
        <v>0</v>
      </c>
      <c r="Z46" s="62">
        <f t="shared" si="1"/>
        <v>0</v>
      </c>
      <c r="AA46" s="62">
        <f t="shared" si="0"/>
        <v>0</v>
      </c>
      <c r="AB46" s="62">
        <f t="shared" si="0"/>
        <v>0</v>
      </c>
      <c r="AC46" s="62">
        <f t="shared" si="0"/>
        <v>0</v>
      </c>
      <c r="AD46" s="62">
        <f t="shared" si="0"/>
        <v>0</v>
      </c>
      <c r="AE46" s="62">
        <f t="shared" si="0"/>
        <v>0</v>
      </c>
      <c r="AF46" s="62">
        <f t="shared" si="0"/>
        <v>0</v>
      </c>
      <c r="AG46" s="62">
        <f t="shared" si="0"/>
        <v>0</v>
      </c>
      <c r="AH46" s="62">
        <f t="shared" si="0"/>
        <v>0</v>
      </c>
      <c r="AI46" s="62">
        <f t="shared" si="0"/>
        <v>0</v>
      </c>
      <c r="AJ46" s="62">
        <f t="shared" si="0"/>
        <v>0</v>
      </c>
      <c r="AK46" s="62">
        <f t="shared" si="0"/>
        <v>0</v>
      </c>
      <c r="AL46" s="62">
        <f t="shared" si="0"/>
        <v>0</v>
      </c>
      <c r="AM46" s="62">
        <f t="shared" si="0"/>
        <v>0</v>
      </c>
      <c r="AN46" s="62">
        <f t="shared" si="0"/>
        <v>0</v>
      </c>
    </row>
    <row r="47" spans="2:40" hidden="1" outlineLevel="1" x14ac:dyDescent="0.2">
      <c r="B47" s="58"/>
      <c r="C47" s="59"/>
      <c r="D47" s="24" t="s">
        <v>108</v>
      </c>
      <c r="E47" s="65"/>
      <c r="F47" s="265">
        <f>IF($H10&lt;1,0,IF(Admin!F$2&lt;$H10,0,$G10))</f>
        <v>0</v>
      </c>
      <c r="G47" s="265">
        <f>IF($H10&lt;1,0,IF(Admin!G$2&lt;$H10,0,$G10))</f>
        <v>0</v>
      </c>
      <c r="H47" s="265">
        <f>IF($H10&lt;1,0,IF(Admin!H$2&lt;$H10,0,$G10))</f>
        <v>0</v>
      </c>
      <c r="I47" s="265">
        <f>IF($H10&lt;1,0,IF(Admin!I$2&lt;$H10,0,$G10))</f>
        <v>0</v>
      </c>
      <c r="J47" s="265">
        <f>IF($H10&lt;1,0,IF(Admin!J$2&lt;$H10,0,$G10))</f>
        <v>0</v>
      </c>
      <c r="K47" s="62">
        <f>$J47</f>
        <v>0</v>
      </c>
      <c r="L47" s="62">
        <f t="shared" si="1"/>
        <v>0</v>
      </c>
      <c r="M47" s="62">
        <f t="shared" si="1"/>
        <v>0</v>
      </c>
      <c r="N47" s="62">
        <f t="shared" si="1"/>
        <v>0</v>
      </c>
      <c r="O47" s="62">
        <f t="shared" si="1"/>
        <v>0</v>
      </c>
      <c r="P47" s="62">
        <f t="shared" si="1"/>
        <v>0</v>
      </c>
      <c r="Q47" s="62">
        <f t="shared" si="1"/>
        <v>0</v>
      </c>
      <c r="R47" s="62">
        <f t="shared" si="1"/>
        <v>0</v>
      </c>
      <c r="S47" s="62">
        <f t="shared" si="1"/>
        <v>0</v>
      </c>
      <c r="T47" s="62">
        <f t="shared" si="1"/>
        <v>0</v>
      </c>
      <c r="U47" s="62">
        <f t="shared" si="1"/>
        <v>0</v>
      </c>
      <c r="V47" s="62">
        <f t="shared" si="1"/>
        <v>0</v>
      </c>
      <c r="W47" s="62">
        <f t="shared" si="1"/>
        <v>0</v>
      </c>
      <c r="X47" s="62">
        <f t="shared" si="1"/>
        <v>0</v>
      </c>
      <c r="Y47" s="62">
        <f t="shared" si="1"/>
        <v>0</v>
      </c>
      <c r="Z47" s="62">
        <f t="shared" si="1"/>
        <v>0</v>
      </c>
      <c r="AA47" s="62">
        <f t="shared" si="0"/>
        <v>0</v>
      </c>
      <c r="AB47" s="62">
        <f t="shared" si="0"/>
        <v>0</v>
      </c>
      <c r="AC47" s="62">
        <f t="shared" si="0"/>
        <v>0</v>
      </c>
      <c r="AD47" s="62">
        <f t="shared" si="0"/>
        <v>0</v>
      </c>
      <c r="AE47" s="62">
        <f t="shared" si="0"/>
        <v>0</v>
      </c>
      <c r="AF47" s="62">
        <f t="shared" si="0"/>
        <v>0</v>
      </c>
      <c r="AG47" s="62">
        <f t="shared" si="0"/>
        <v>0</v>
      </c>
      <c r="AH47" s="62">
        <f t="shared" si="0"/>
        <v>0</v>
      </c>
      <c r="AI47" s="62">
        <f t="shared" si="0"/>
        <v>0</v>
      </c>
      <c r="AJ47" s="62">
        <f t="shared" si="0"/>
        <v>0</v>
      </c>
      <c r="AK47" s="62">
        <f t="shared" si="0"/>
        <v>0</v>
      </c>
      <c r="AL47" s="62">
        <f t="shared" si="0"/>
        <v>0</v>
      </c>
      <c r="AM47" s="62">
        <f t="shared" si="0"/>
        <v>0</v>
      </c>
      <c r="AN47" s="62">
        <f t="shared" si="0"/>
        <v>0</v>
      </c>
    </row>
    <row r="48" spans="2:40" hidden="1" outlineLevel="1" x14ac:dyDescent="0.2">
      <c r="B48" s="58"/>
      <c r="C48" s="59"/>
      <c r="D48" s="24" t="s">
        <v>109</v>
      </c>
      <c r="E48" s="65"/>
      <c r="F48" s="265">
        <f>IF($H11&lt;1,0,IF(Admin!F$2&lt;$H11,0,$G11))</f>
        <v>0</v>
      </c>
      <c r="G48" s="265">
        <f>IF($H11&lt;1,0,IF(Admin!G$2&lt;$H11,0,$G11))</f>
        <v>0</v>
      </c>
      <c r="H48" s="265">
        <f>IF($H11&lt;1,0,IF(Admin!H$2&lt;$H11,0,$G11))</f>
        <v>0</v>
      </c>
      <c r="I48" s="265">
        <f>IF($H11&lt;1,0,IF(Admin!I$2&lt;$H11,0,$G11))</f>
        <v>0</v>
      </c>
      <c r="J48" s="265">
        <f>IF($H11&lt;1,0,IF(Admin!J$2&lt;$H11,0,$G11))</f>
        <v>0</v>
      </c>
      <c r="K48" s="62">
        <f>$J48</f>
        <v>0</v>
      </c>
      <c r="L48" s="62">
        <f t="shared" si="1"/>
        <v>0</v>
      </c>
      <c r="M48" s="62">
        <f t="shared" si="1"/>
        <v>0</v>
      </c>
      <c r="N48" s="62">
        <f t="shared" si="1"/>
        <v>0</v>
      </c>
      <c r="O48" s="62">
        <f t="shared" si="1"/>
        <v>0</v>
      </c>
      <c r="P48" s="62">
        <f t="shared" si="1"/>
        <v>0</v>
      </c>
      <c r="Q48" s="62">
        <f t="shared" si="1"/>
        <v>0</v>
      </c>
      <c r="R48" s="62">
        <f t="shared" si="1"/>
        <v>0</v>
      </c>
      <c r="S48" s="62">
        <f t="shared" si="1"/>
        <v>0</v>
      </c>
      <c r="T48" s="62">
        <f t="shared" si="1"/>
        <v>0</v>
      </c>
      <c r="U48" s="62">
        <f t="shared" si="1"/>
        <v>0</v>
      </c>
      <c r="V48" s="62">
        <f t="shared" si="1"/>
        <v>0</v>
      </c>
      <c r="W48" s="62">
        <f t="shared" si="1"/>
        <v>0</v>
      </c>
      <c r="X48" s="62">
        <f t="shared" si="1"/>
        <v>0</v>
      </c>
      <c r="Y48" s="62">
        <f t="shared" si="1"/>
        <v>0</v>
      </c>
      <c r="Z48" s="62">
        <f t="shared" si="1"/>
        <v>0</v>
      </c>
      <c r="AA48" s="62">
        <f t="shared" si="0"/>
        <v>0</v>
      </c>
      <c r="AB48" s="62">
        <f t="shared" si="0"/>
        <v>0</v>
      </c>
      <c r="AC48" s="62">
        <f t="shared" si="0"/>
        <v>0</v>
      </c>
      <c r="AD48" s="62">
        <f t="shared" si="0"/>
        <v>0</v>
      </c>
      <c r="AE48" s="62">
        <f t="shared" si="0"/>
        <v>0</v>
      </c>
      <c r="AF48" s="62">
        <f t="shared" si="0"/>
        <v>0</v>
      </c>
      <c r="AG48" s="62">
        <f t="shared" si="0"/>
        <v>0</v>
      </c>
      <c r="AH48" s="62">
        <f t="shared" si="0"/>
        <v>0</v>
      </c>
      <c r="AI48" s="62">
        <f t="shared" si="0"/>
        <v>0</v>
      </c>
      <c r="AJ48" s="62">
        <f t="shared" si="0"/>
        <v>0</v>
      </c>
      <c r="AK48" s="62">
        <f t="shared" si="0"/>
        <v>0</v>
      </c>
      <c r="AL48" s="62">
        <f t="shared" si="0"/>
        <v>0</v>
      </c>
      <c r="AM48" s="62">
        <f t="shared" si="0"/>
        <v>0</v>
      </c>
      <c r="AN48" s="62">
        <f t="shared" si="0"/>
        <v>0</v>
      </c>
    </row>
    <row r="49" spans="2:40" hidden="1" outlineLevel="1" x14ac:dyDescent="0.2">
      <c r="B49" s="58"/>
      <c r="C49" s="59"/>
      <c r="D49" s="158" t="s">
        <v>9</v>
      </c>
      <c r="E49" s="155"/>
      <c r="F49" s="159">
        <f t="shared" ref="F49:AN49" si="2">SUM(F45:F48)</f>
        <v>0</v>
      </c>
      <c r="G49" s="159">
        <f t="shared" si="2"/>
        <v>0</v>
      </c>
      <c r="H49" s="159">
        <f t="shared" si="2"/>
        <v>0</v>
      </c>
      <c r="I49" s="159">
        <f t="shared" si="2"/>
        <v>0</v>
      </c>
      <c r="J49" s="159">
        <f t="shared" si="2"/>
        <v>0</v>
      </c>
      <c r="K49" s="159">
        <f t="shared" si="2"/>
        <v>0</v>
      </c>
      <c r="L49" s="159">
        <f t="shared" si="2"/>
        <v>0</v>
      </c>
      <c r="M49" s="159">
        <f t="shared" si="2"/>
        <v>0</v>
      </c>
      <c r="N49" s="159">
        <f t="shared" si="2"/>
        <v>0</v>
      </c>
      <c r="O49" s="159">
        <f t="shared" si="2"/>
        <v>0</v>
      </c>
      <c r="P49" s="159">
        <f t="shared" si="2"/>
        <v>0</v>
      </c>
      <c r="Q49" s="159">
        <f t="shared" si="2"/>
        <v>0</v>
      </c>
      <c r="R49" s="159">
        <f t="shared" si="2"/>
        <v>0</v>
      </c>
      <c r="S49" s="159">
        <f t="shared" si="2"/>
        <v>0</v>
      </c>
      <c r="T49" s="159">
        <f t="shared" si="2"/>
        <v>0</v>
      </c>
      <c r="U49" s="159">
        <f t="shared" si="2"/>
        <v>0</v>
      </c>
      <c r="V49" s="159">
        <f t="shared" si="2"/>
        <v>0</v>
      </c>
      <c r="W49" s="159">
        <f t="shared" si="2"/>
        <v>0</v>
      </c>
      <c r="X49" s="159">
        <f t="shared" si="2"/>
        <v>0</v>
      </c>
      <c r="Y49" s="159">
        <f t="shared" si="2"/>
        <v>0</v>
      </c>
      <c r="Z49" s="159">
        <f t="shared" si="2"/>
        <v>0</v>
      </c>
      <c r="AA49" s="159">
        <f t="shared" si="2"/>
        <v>0</v>
      </c>
      <c r="AB49" s="159">
        <f t="shared" si="2"/>
        <v>0</v>
      </c>
      <c r="AC49" s="159">
        <f t="shared" si="2"/>
        <v>0</v>
      </c>
      <c r="AD49" s="159">
        <f t="shared" si="2"/>
        <v>0</v>
      </c>
      <c r="AE49" s="159">
        <f t="shared" si="2"/>
        <v>0</v>
      </c>
      <c r="AF49" s="159">
        <f t="shared" si="2"/>
        <v>0</v>
      </c>
      <c r="AG49" s="159">
        <f t="shared" si="2"/>
        <v>0</v>
      </c>
      <c r="AH49" s="159">
        <f t="shared" si="2"/>
        <v>0</v>
      </c>
      <c r="AI49" s="159">
        <f t="shared" si="2"/>
        <v>0</v>
      </c>
      <c r="AJ49" s="159">
        <f t="shared" si="2"/>
        <v>0</v>
      </c>
      <c r="AK49" s="159">
        <f t="shared" si="2"/>
        <v>0</v>
      </c>
      <c r="AL49" s="159">
        <f t="shared" si="2"/>
        <v>0</v>
      </c>
      <c r="AM49" s="159">
        <f t="shared" si="2"/>
        <v>0</v>
      </c>
      <c r="AN49" s="159">
        <f t="shared" si="2"/>
        <v>0</v>
      </c>
    </row>
    <row r="50" spans="2:40" hidden="1" outlineLevel="1" x14ac:dyDescent="0.2">
      <c r="B50" s="58"/>
      <c r="C50" s="59"/>
      <c r="D50" s="24"/>
      <c r="E50" s="157"/>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row>
    <row r="51" spans="2:40" hidden="1" outlineLevel="1" x14ac:dyDescent="0.2">
      <c r="B51" s="58"/>
      <c r="C51" s="59"/>
      <c r="D51" s="24" t="s">
        <v>110</v>
      </c>
      <c r="E51" s="65"/>
      <c r="F51" s="265">
        <f>IF($H14&lt;1,0,IF(Admin!F$2&lt;$H14,0,$G14))</f>
        <v>0</v>
      </c>
      <c r="G51" s="265">
        <f>IF($H14&lt;1,0,IF(Admin!G$2&lt;$H14,0,$G14))</f>
        <v>0</v>
      </c>
      <c r="H51" s="265">
        <f>IF($H14&lt;1,0,IF(Admin!H$2&lt;$H14,0,$G14))</f>
        <v>0</v>
      </c>
      <c r="I51" s="265">
        <f>IF($H14&lt;1,0,IF(Admin!I$2&lt;$H14,0,$G14))</f>
        <v>0</v>
      </c>
      <c r="J51" s="265">
        <f>IF($H14&lt;1,0,IF(Admin!J$2&lt;$H14,0,$G14))</f>
        <v>0</v>
      </c>
      <c r="K51" s="62">
        <f>$J51</f>
        <v>0</v>
      </c>
      <c r="L51" s="62">
        <f t="shared" ref="L51:AN54" si="3">$J51</f>
        <v>0</v>
      </c>
      <c r="M51" s="62">
        <f t="shared" si="3"/>
        <v>0</v>
      </c>
      <c r="N51" s="62">
        <f t="shared" si="3"/>
        <v>0</v>
      </c>
      <c r="O51" s="62">
        <f t="shared" si="3"/>
        <v>0</v>
      </c>
      <c r="P51" s="62">
        <f t="shared" si="3"/>
        <v>0</v>
      </c>
      <c r="Q51" s="62">
        <f t="shared" si="3"/>
        <v>0</v>
      </c>
      <c r="R51" s="62">
        <f t="shared" si="3"/>
        <v>0</v>
      </c>
      <c r="S51" s="62">
        <f t="shared" si="3"/>
        <v>0</v>
      </c>
      <c r="T51" s="62">
        <f t="shared" si="3"/>
        <v>0</v>
      </c>
      <c r="U51" s="62">
        <f t="shared" si="3"/>
        <v>0</v>
      </c>
      <c r="V51" s="62">
        <f t="shared" si="3"/>
        <v>0</v>
      </c>
      <c r="W51" s="62">
        <f t="shared" si="3"/>
        <v>0</v>
      </c>
      <c r="X51" s="62">
        <f t="shared" si="3"/>
        <v>0</v>
      </c>
      <c r="Y51" s="62">
        <f t="shared" si="3"/>
        <v>0</v>
      </c>
      <c r="Z51" s="62">
        <f t="shared" si="3"/>
        <v>0</v>
      </c>
      <c r="AA51" s="62">
        <f t="shared" si="3"/>
        <v>0</v>
      </c>
      <c r="AB51" s="62">
        <f t="shared" si="3"/>
        <v>0</v>
      </c>
      <c r="AC51" s="62">
        <f t="shared" si="3"/>
        <v>0</v>
      </c>
      <c r="AD51" s="62">
        <f t="shared" si="3"/>
        <v>0</v>
      </c>
      <c r="AE51" s="62">
        <f t="shared" si="3"/>
        <v>0</v>
      </c>
      <c r="AF51" s="62">
        <f t="shared" si="3"/>
        <v>0</v>
      </c>
      <c r="AG51" s="62">
        <f t="shared" si="3"/>
        <v>0</v>
      </c>
      <c r="AH51" s="62">
        <f t="shared" si="3"/>
        <v>0</v>
      </c>
      <c r="AI51" s="62">
        <f t="shared" si="3"/>
        <v>0</v>
      </c>
      <c r="AJ51" s="62">
        <f t="shared" si="3"/>
        <v>0</v>
      </c>
      <c r="AK51" s="62">
        <f t="shared" si="3"/>
        <v>0</v>
      </c>
      <c r="AL51" s="62">
        <f t="shared" si="3"/>
        <v>0</v>
      </c>
      <c r="AM51" s="62">
        <f t="shared" si="3"/>
        <v>0</v>
      </c>
      <c r="AN51" s="62">
        <f t="shared" si="3"/>
        <v>0</v>
      </c>
    </row>
    <row r="52" spans="2:40" hidden="1" outlineLevel="1" x14ac:dyDescent="0.2">
      <c r="B52" s="58" t="s">
        <v>52</v>
      </c>
      <c r="C52" s="59"/>
      <c r="D52" s="24" t="s">
        <v>127</v>
      </c>
      <c r="E52" s="65"/>
      <c r="F52" s="265">
        <f>IF($H15&lt;1,0,IF(Admin!F$2&lt;$H15,0,$G15))</f>
        <v>0</v>
      </c>
      <c r="G52" s="265">
        <f>IF($H15&lt;1,0,IF(Admin!G$2&lt;$H15,0,$G15))</f>
        <v>0</v>
      </c>
      <c r="H52" s="265">
        <f>IF($H15&lt;1,0,IF(Admin!H$2&lt;$H15,0,$G15))</f>
        <v>0</v>
      </c>
      <c r="I52" s="265">
        <f>IF($H15&lt;1,0,IF(Admin!I$2&lt;$H15,0,$G15))</f>
        <v>0</v>
      </c>
      <c r="J52" s="265">
        <f>IF($H15&lt;1,0,IF(Admin!J$2&lt;$H15,0,$G15))</f>
        <v>0</v>
      </c>
      <c r="K52" s="62">
        <f t="shared" ref="K52:Z54" si="4">$J52</f>
        <v>0</v>
      </c>
      <c r="L52" s="62">
        <f t="shared" si="4"/>
        <v>0</v>
      </c>
      <c r="M52" s="62">
        <f t="shared" si="4"/>
        <v>0</v>
      </c>
      <c r="N52" s="62">
        <f t="shared" si="4"/>
        <v>0</v>
      </c>
      <c r="O52" s="62">
        <f t="shared" si="4"/>
        <v>0</v>
      </c>
      <c r="P52" s="62">
        <f t="shared" si="4"/>
        <v>0</v>
      </c>
      <c r="Q52" s="62">
        <f t="shared" si="4"/>
        <v>0</v>
      </c>
      <c r="R52" s="62">
        <f t="shared" si="4"/>
        <v>0</v>
      </c>
      <c r="S52" s="62">
        <f t="shared" si="4"/>
        <v>0</v>
      </c>
      <c r="T52" s="62">
        <f t="shared" si="4"/>
        <v>0</v>
      </c>
      <c r="U52" s="62">
        <f t="shared" si="4"/>
        <v>0</v>
      </c>
      <c r="V52" s="62">
        <f t="shared" si="4"/>
        <v>0</v>
      </c>
      <c r="W52" s="62">
        <f t="shared" si="4"/>
        <v>0</v>
      </c>
      <c r="X52" s="62">
        <f t="shared" si="4"/>
        <v>0</v>
      </c>
      <c r="Y52" s="62">
        <f t="shared" si="4"/>
        <v>0</v>
      </c>
      <c r="Z52" s="62">
        <f t="shared" si="4"/>
        <v>0</v>
      </c>
      <c r="AA52" s="62">
        <f t="shared" si="3"/>
        <v>0</v>
      </c>
      <c r="AB52" s="62">
        <f t="shared" si="3"/>
        <v>0</v>
      </c>
      <c r="AC52" s="62">
        <f t="shared" si="3"/>
        <v>0</v>
      </c>
      <c r="AD52" s="62">
        <f t="shared" si="3"/>
        <v>0</v>
      </c>
      <c r="AE52" s="62">
        <f t="shared" si="3"/>
        <v>0</v>
      </c>
      <c r="AF52" s="62">
        <f t="shared" si="3"/>
        <v>0</v>
      </c>
      <c r="AG52" s="62">
        <f t="shared" si="3"/>
        <v>0</v>
      </c>
      <c r="AH52" s="62">
        <f t="shared" si="3"/>
        <v>0</v>
      </c>
      <c r="AI52" s="62">
        <f t="shared" si="3"/>
        <v>0</v>
      </c>
      <c r="AJ52" s="62">
        <f t="shared" si="3"/>
        <v>0</v>
      </c>
      <c r="AK52" s="62">
        <f t="shared" si="3"/>
        <v>0</v>
      </c>
      <c r="AL52" s="62">
        <f t="shared" si="3"/>
        <v>0</v>
      </c>
      <c r="AM52" s="62">
        <f t="shared" si="3"/>
        <v>0</v>
      </c>
      <c r="AN52" s="62">
        <f t="shared" si="3"/>
        <v>0</v>
      </c>
    </row>
    <row r="53" spans="2:40" hidden="1" outlineLevel="1" x14ac:dyDescent="0.2">
      <c r="B53" s="58"/>
      <c r="C53" s="59"/>
      <c r="D53" s="24" t="s">
        <v>128</v>
      </c>
      <c r="E53" s="65"/>
      <c r="F53" s="265">
        <f>IF($H16&lt;1,0,IF(Admin!F$2&lt;$H16,0,$G16))</f>
        <v>0</v>
      </c>
      <c r="G53" s="265">
        <f>IF($H16&lt;1,0,IF(Admin!G$2&lt;$H16,0,$G16))</f>
        <v>0</v>
      </c>
      <c r="H53" s="265">
        <f>IF($H16&lt;1,0,IF(Admin!H$2&lt;$H16,0,$G16))</f>
        <v>0</v>
      </c>
      <c r="I53" s="265">
        <f>IF($H16&lt;1,0,IF(Admin!I$2&lt;$H16,0,$G16))</f>
        <v>0</v>
      </c>
      <c r="J53" s="265">
        <f>IF($H16&lt;1,0,IF(Admin!J$2&lt;$H16,0,$G16))</f>
        <v>0</v>
      </c>
      <c r="K53" s="62">
        <f>$J53</f>
        <v>0</v>
      </c>
      <c r="L53" s="62">
        <f t="shared" si="4"/>
        <v>0</v>
      </c>
      <c r="M53" s="62">
        <f t="shared" si="4"/>
        <v>0</v>
      </c>
      <c r="N53" s="62">
        <f t="shared" si="4"/>
        <v>0</v>
      </c>
      <c r="O53" s="62">
        <f t="shared" si="4"/>
        <v>0</v>
      </c>
      <c r="P53" s="62">
        <f t="shared" si="4"/>
        <v>0</v>
      </c>
      <c r="Q53" s="62">
        <f t="shared" si="4"/>
        <v>0</v>
      </c>
      <c r="R53" s="62">
        <f t="shared" si="4"/>
        <v>0</v>
      </c>
      <c r="S53" s="62">
        <f t="shared" si="4"/>
        <v>0</v>
      </c>
      <c r="T53" s="62">
        <f t="shared" si="4"/>
        <v>0</v>
      </c>
      <c r="U53" s="62">
        <f t="shared" si="4"/>
        <v>0</v>
      </c>
      <c r="V53" s="62">
        <f t="shared" si="4"/>
        <v>0</v>
      </c>
      <c r="W53" s="62">
        <f t="shared" si="4"/>
        <v>0</v>
      </c>
      <c r="X53" s="62">
        <f t="shared" si="4"/>
        <v>0</v>
      </c>
      <c r="Y53" s="62">
        <f t="shared" si="4"/>
        <v>0</v>
      </c>
      <c r="Z53" s="62">
        <f t="shared" si="4"/>
        <v>0</v>
      </c>
      <c r="AA53" s="62">
        <f t="shared" si="3"/>
        <v>0</v>
      </c>
      <c r="AB53" s="62">
        <f t="shared" si="3"/>
        <v>0</v>
      </c>
      <c r="AC53" s="62">
        <f t="shared" si="3"/>
        <v>0</v>
      </c>
      <c r="AD53" s="62">
        <f t="shared" si="3"/>
        <v>0</v>
      </c>
      <c r="AE53" s="62">
        <f t="shared" si="3"/>
        <v>0</v>
      </c>
      <c r="AF53" s="62">
        <f t="shared" si="3"/>
        <v>0</v>
      </c>
      <c r="AG53" s="62">
        <f t="shared" si="3"/>
        <v>0</v>
      </c>
      <c r="AH53" s="62">
        <f t="shared" si="3"/>
        <v>0</v>
      </c>
      <c r="AI53" s="62">
        <f t="shared" si="3"/>
        <v>0</v>
      </c>
      <c r="AJ53" s="62">
        <f t="shared" si="3"/>
        <v>0</v>
      </c>
      <c r="AK53" s="62">
        <f t="shared" si="3"/>
        <v>0</v>
      </c>
      <c r="AL53" s="62">
        <f t="shared" si="3"/>
        <v>0</v>
      </c>
      <c r="AM53" s="62">
        <f t="shared" si="3"/>
        <v>0</v>
      </c>
      <c r="AN53" s="62">
        <f t="shared" si="3"/>
        <v>0</v>
      </c>
    </row>
    <row r="54" spans="2:40" hidden="1" outlineLevel="1" x14ac:dyDescent="0.2">
      <c r="B54" s="58"/>
      <c r="C54" s="59"/>
      <c r="D54" s="24" t="s">
        <v>111</v>
      </c>
      <c r="E54" s="65"/>
      <c r="F54" s="265">
        <f>IF($H17&lt;1,0,IF(Admin!F$2&lt;$H17,0,$G17))</f>
        <v>0</v>
      </c>
      <c r="G54" s="265">
        <f>IF($H17&lt;1,0,IF(Admin!G$2&lt;$H17,0,$G17))</f>
        <v>0</v>
      </c>
      <c r="H54" s="265">
        <f>IF($H17&lt;1,0,IF(Admin!H$2&lt;$H17,0,$G17))</f>
        <v>0</v>
      </c>
      <c r="I54" s="265">
        <f>IF($H17&lt;1,0,IF(Admin!I$2&lt;$H17,0,$G17))</f>
        <v>0</v>
      </c>
      <c r="J54" s="265">
        <f>IF($H17&lt;1,0,IF(Admin!J$2&lt;$H17,0,$G17))</f>
        <v>0</v>
      </c>
      <c r="K54" s="62">
        <f>$J54</f>
        <v>0</v>
      </c>
      <c r="L54" s="62">
        <f t="shared" si="4"/>
        <v>0</v>
      </c>
      <c r="M54" s="62">
        <f t="shared" si="4"/>
        <v>0</v>
      </c>
      <c r="N54" s="62">
        <f t="shared" si="4"/>
        <v>0</v>
      </c>
      <c r="O54" s="62">
        <f t="shared" si="4"/>
        <v>0</v>
      </c>
      <c r="P54" s="62">
        <f t="shared" si="4"/>
        <v>0</v>
      </c>
      <c r="Q54" s="62">
        <f t="shared" si="4"/>
        <v>0</v>
      </c>
      <c r="R54" s="62">
        <f t="shared" si="4"/>
        <v>0</v>
      </c>
      <c r="S54" s="62">
        <f t="shared" si="4"/>
        <v>0</v>
      </c>
      <c r="T54" s="62">
        <f t="shared" si="4"/>
        <v>0</v>
      </c>
      <c r="U54" s="62">
        <f t="shared" si="4"/>
        <v>0</v>
      </c>
      <c r="V54" s="62">
        <f t="shared" si="4"/>
        <v>0</v>
      </c>
      <c r="W54" s="62">
        <f t="shared" si="4"/>
        <v>0</v>
      </c>
      <c r="X54" s="62">
        <f t="shared" si="4"/>
        <v>0</v>
      </c>
      <c r="Y54" s="62">
        <f t="shared" si="4"/>
        <v>0</v>
      </c>
      <c r="Z54" s="62">
        <f t="shared" si="4"/>
        <v>0</v>
      </c>
      <c r="AA54" s="62">
        <f t="shared" si="3"/>
        <v>0</v>
      </c>
      <c r="AB54" s="62">
        <f t="shared" si="3"/>
        <v>0</v>
      </c>
      <c r="AC54" s="62">
        <f t="shared" si="3"/>
        <v>0</v>
      </c>
      <c r="AD54" s="62">
        <f t="shared" si="3"/>
        <v>0</v>
      </c>
      <c r="AE54" s="62">
        <f t="shared" si="3"/>
        <v>0</v>
      </c>
      <c r="AF54" s="62">
        <f t="shared" si="3"/>
        <v>0</v>
      </c>
      <c r="AG54" s="62">
        <f t="shared" si="3"/>
        <v>0</v>
      </c>
      <c r="AH54" s="62">
        <f t="shared" si="3"/>
        <v>0</v>
      </c>
      <c r="AI54" s="62">
        <f t="shared" si="3"/>
        <v>0</v>
      </c>
      <c r="AJ54" s="62">
        <f t="shared" si="3"/>
        <v>0</v>
      </c>
      <c r="AK54" s="62">
        <f t="shared" si="3"/>
        <v>0</v>
      </c>
      <c r="AL54" s="62">
        <f t="shared" si="3"/>
        <v>0</v>
      </c>
      <c r="AM54" s="62">
        <f t="shared" si="3"/>
        <v>0</v>
      </c>
      <c r="AN54" s="62">
        <f t="shared" si="3"/>
        <v>0</v>
      </c>
    </row>
    <row r="55" spans="2:40" hidden="1" outlineLevel="1" x14ac:dyDescent="0.2">
      <c r="B55" s="58"/>
      <c r="C55" s="59"/>
      <c r="D55" s="158" t="s">
        <v>9</v>
      </c>
      <c r="E55" s="155"/>
      <c r="F55" s="159">
        <f t="shared" ref="F55:AN55" si="5">SUM(F51:F54)</f>
        <v>0</v>
      </c>
      <c r="G55" s="159">
        <f t="shared" si="5"/>
        <v>0</v>
      </c>
      <c r="H55" s="159">
        <f t="shared" si="5"/>
        <v>0</v>
      </c>
      <c r="I55" s="159">
        <f t="shared" si="5"/>
        <v>0</v>
      </c>
      <c r="J55" s="159">
        <f>SUM(J51:J54)</f>
        <v>0</v>
      </c>
      <c r="K55" s="159">
        <f>SUM(K51:K54)</f>
        <v>0</v>
      </c>
      <c r="L55" s="159">
        <f t="shared" si="5"/>
        <v>0</v>
      </c>
      <c r="M55" s="159">
        <f t="shared" si="5"/>
        <v>0</v>
      </c>
      <c r="N55" s="159">
        <f t="shared" si="5"/>
        <v>0</v>
      </c>
      <c r="O55" s="159">
        <f t="shared" si="5"/>
        <v>0</v>
      </c>
      <c r="P55" s="159">
        <f t="shared" si="5"/>
        <v>0</v>
      </c>
      <c r="Q55" s="159">
        <f t="shared" si="5"/>
        <v>0</v>
      </c>
      <c r="R55" s="159">
        <f t="shared" si="5"/>
        <v>0</v>
      </c>
      <c r="S55" s="159">
        <f t="shared" si="5"/>
        <v>0</v>
      </c>
      <c r="T55" s="159">
        <f t="shared" si="5"/>
        <v>0</v>
      </c>
      <c r="U55" s="159">
        <f t="shared" si="5"/>
        <v>0</v>
      </c>
      <c r="V55" s="159">
        <f t="shared" si="5"/>
        <v>0</v>
      </c>
      <c r="W55" s="159">
        <f t="shared" si="5"/>
        <v>0</v>
      </c>
      <c r="X55" s="159">
        <f t="shared" si="5"/>
        <v>0</v>
      </c>
      <c r="Y55" s="159">
        <f t="shared" si="5"/>
        <v>0</v>
      </c>
      <c r="Z55" s="159">
        <f t="shared" si="5"/>
        <v>0</v>
      </c>
      <c r="AA55" s="159">
        <f t="shared" si="5"/>
        <v>0</v>
      </c>
      <c r="AB55" s="159">
        <f t="shared" si="5"/>
        <v>0</v>
      </c>
      <c r="AC55" s="159">
        <f t="shared" si="5"/>
        <v>0</v>
      </c>
      <c r="AD55" s="159">
        <f t="shared" si="5"/>
        <v>0</v>
      </c>
      <c r="AE55" s="159">
        <f t="shared" si="5"/>
        <v>0</v>
      </c>
      <c r="AF55" s="159">
        <f t="shared" si="5"/>
        <v>0</v>
      </c>
      <c r="AG55" s="159">
        <f t="shared" si="5"/>
        <v>0</v>
      </c>
      <c r="AH55" s="159">
        <f t="shared" si="5"/>
        <v>0</v>
      </c>
      <c r="AI55" s="159">
        <f t="shared" si="5"/>
        <v>0</v>
      </c>
      <c r="AJ55" s="159">
        <f t="shared" si="5"/>
        <v>0</v>
      </c>
      <c r="AK55" s="159">
        <f t="shared" si="5"/>
        <v>0</v>
      </c>
      <c r="AL55" s="159">
        <f t="shared" si="5"/>
        <v>0</v>
      </c>
      <c r="AM55" s="159">
        <f t="shared" si="5"/>
        <v>0</v>
      </c>
      <c r="AN55" s="159">
        <f t="shared" si="5"/>
        <v>0</v>
      </c>
    </row>
    <row r="56" spans="2:40" hidden="1" outlineLevel="1" x14ac:dyDescent="0.2">
      <c r="B56" s="58"/>
      <c r="C56" s="59"/>
      <c r="D56" s="24"/>
      <c r="E56" s="157"/>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0"/>
    </row>
    <row r="57" spans="2:40" hidden="1" outlineLevel="1" x14ac:dyDescent="0.2">
      <c r="B57" s="58"/>
      <c r="C57" s="59"/>
      <c r="D57" s="24" t="s">
        <v>112</v>
      </c>
      <c r="E57" s="65"/>
      <c r="F57" s="265">
        <f>IF($H20&lt;1,0,IF(Admin!F$2&lt;$H20,0,$G20))</f>
        <v>0</v>
      </c>
      <c r="G57" s="265">
        <f>IF($H20&lt;1,0,IF(Admin!G$2&lt;$H20,0,$G20))</f>
        <v>0</v>
      </c>
      <c r="H57" s="265">
        <f>IF($H20&lt;1,0,IF(Admin!H$2&lt;$H20,0,$G20))</f>
        <v>0</v>
      </c>
      <c r="I57" s="265">
        <f>IF($H20&lt;1,0,IF(Admin!I$2&lt;$H20,0,$G20))</f>
        <v>0</v>
      </c>
      <c r="J57" s="265">
        <f>IF($H20&lt;1,0,IF(Admin!J$2&lt;$H20,0,$G20))</f>
        <v>0</v>
      </c>
      <c r="K57" s="62">
        <f t="shared" ref="K57:AN57" si="6">$J57</f>
        <v>0</v>
      </c>
      <c r="L57" s="62">
        <f t="shared" si="6"/>
        <v>0</v>
      </c>
      <c r="M57" s="62">
        <f t="shared" si="6"/>
        <v>0</v>
      </c>
      <c r="N57" s="62">
        <f t="shared" si="6"/>
        <v>0</v>
      </c>
      <c r="O57" s="62">
        <f t="shared" si="6"/>
        <v>0</v>
      </c>
      <c r="P57" s="62">
        <f t="shared" si="6"/>
        <v>0</v>
      </c>
      <c r="Q57" s="62">
        <f t="shared" si="6"/>
        <v>0</v>
      </c>
      <c r="R57" s="62">
        <f t="shared" si="6"/>
        <v>0</v>
      </c>
      <c r="S57" s="62">
        <f t="shared" si="6"/>
        <v>0</v>
      </c>
      <c r="T57" s="62">
        <f t="shared" si="6"/>
        <v>0</v>
      </c>
      <c r="U57" s="62">
        <f t="shared" si="6"/>
        <v>0</v>
      </c>
      <c r="V57" s="62">
        <f t="shared" si="6"/>
        <v>0</v>
      </c>
      <c r="W57" s="62">
        <f t="shared" si="6"/>
        <v>0</v>
      </c>
      <c r="X57" s="62">
        <f t="shared" si="6"/>
        <v>0</v>
      </c>
      <c r="Y57" s="62">
        <f t="shared" si="6"/>
        <v>0</v>
      </c>
      <c r="Z57" s="62">
        <f t="shared" si="6"/>
        <v>0</v>
      </c>
      <c r="AA57" s="62">
        <f t="shared" si="6"/>
        <v>0</v>
      </c>
      <c r="AB57" s="62">
        <f t="shared" si="6"/>
        <v>0</v>
      </c>
      <c r="AC57" s="62">
        <f t="shared" si="6"/>
        <v>0</v>
      </c>
      <c r="AD57" s="62">
        <f t="shared" si="6"/>
        <v>0</v>
      </c>
      <c r="AE57" s="62">
        <f t="shared" si="6"/>
        <v>0</v>
      </c>
      <c r="AF57" s="62">
        <f t="shared" si="6"/>
        <v>0</v>
      </c>
      <c r="AG57" s="62">
        <f t="shared" si="6"/>
        <v>0</v>
      </c>
      <c r="AH57" s="62">
        <f t="shared" si="6"/>
        <v>0</v>
      </c>
      <c r="AI57" s="62">
        <f t="shared" si="6"/>
        <v>0</v>
      </c>
      <c r="AJ57" s="62">
        <f t="shared" si="6"/>
        <v>0</v>
      </c>
      <c r="AK57" s="62">
        <f t="shared" si="6"/>
        <v>0</v>
      </c>
      <c r="AL57" s="62">
        <f t="shared" si="6"/>
        <v>0</v>
      </c>
      <c r="AM57" s="62">
        <f t="shared" si="6"/>
        <v>0</v>
      </c>
      <c r="AN57" s="62">
        <f t="shared" si="6"/>
        <v>0</v>
      </c>
    </row>
    <row r="58" spans="2:40" hidden="1" outlineLevel="1" x14ac:dyDescent="0.2">
      <c r="B58" s="58"/>
      <c r="C58" s="59"/>
      <c r="D58" s="158" t="s">
        <v>9</v>
      </c>
      <c r="E58" s="155"/>
      <c r="F58" s="159">
        <f t="shared" ref="F58:AN58" si="7">F57</f>
        <v>0</v>
      </c>
      <c r="G58" s="159">
        <f t="shared" si="7"/>
        <v>0</v>
      </c>
      <c r="H58" s="159">
        <f t="shared" si="7"/>
        <v>0</v>
      </c>
      <c r="I58" s="159">
        <f t="shared" si="7"/>
        <v>0</v>
      </c>
      <c r="J58" s="159">
        <f t="shared" si="7"/>
        <v>0</v>
      </c>
      <c r="K58" s="159">
        <f t="shared" si="7"/>
        <v>0</v>
      </c>
      <c r="L58" s="159">
        <f t="shared" si="7"/>
        <v>0</v>
      </c>
      <c r="M58" s="159">
        <f t="shared" si="7"/>
        <v>0</v>
      </c>
      <c r="N58" s="159">
        <f t="shared" si="7"/>
        <v>0</v>
      </c>
      <c r="O58" s="159">
        <f t="shared" si="7"/>
        <v>0</v>
      </c>
      <c r="P58" s="159">
        <f t="shared" si="7"/>
        <v>0</v>
      </c>
      <c r="Q58" s="159">
        <f t="shared" si="7"/>
        <v>0</v>
      </c>
      <c r="R58" s="159">
        <f t="shared" si="7"/>
        <v>0</v>
      </c>
      <c r="S58" s="159">
        <f t="shared" si="7"/>
        <v>0</v>
      </c>
      <c r="T58" s="159">
        <f t="shared" si="7"/>
        <v>0</v>
      </c>
      <c r="U58" s="159">
        <f t="shared" si="7"/>
        <v>0</v>
      </c>
      <c r="V58" s="159">
        <f t="shared" si="7"/>
        <v>0</v>
      </c>
      <c r="W58" s="159">
        <f t="shared" si="7"/>
        <v>0</v>
      </c>
      <c r="X58" s="159">
        <f t="shared" si="7"/>
        <v>0</v>
      </c>
      <c r="Y58" s="159">
        <f t="shared" si="7"/>
        <v>0</v>
      </c>
      <c r="Z58" s="159">
        <f t="shared" si="7"/>
        <v>0</v>
      </c>
      <c r="AA58" s="159">
        <f t="shared" si="7"/>
        <v>0</v>
      </c>
      <c r="AB58" s="159">
        <f t="shared" si="7"/>
        <v>0</v>
      </c>
      <c r="AC58" s="159">
        <f t="shared" si="7"/>
        <v>0</v>
      </c>
      <c r="AD58" s="159">
        <f t="shared" si="7"/>
        <v>0</v>
      </c>
      <c r="AE58" s="159">
        <f t="shared" si="7"/>
        <v>0</v>
      </c>
      <c r="AF58" s="159">
        <f t="shared" si="7"/>
        <v>0</v>
      </c>
      <c r="AG58" s="159">
        <f t="shared" si="7"/>
        <v>0</v>
      </c>
      <c r="AH58" s="159">
        <f t="shared" si="7"/>
        <v>0</v>
      </c>
      <c r="AI58" s="159">
        <f t="shared" si="7"/>
        <v>0</v>
      </c>
      <c r="AJ58" s="159">
        <f t="shared" si="7"/>
        <v>0</v>
      </c>
      <c r="AK58" s="159">
        <f t="shared" si="7"/>
        <v>0</v>
      </c>
      <c r="AL58" s="159">
        <f t="shared" si="7"/>
        <v>0</v>
      </c>
      <c r="AM58" s="159">
        <f t="shared" si="7"/>
        <v>0</v>
      </c>
      <c r="AN58" s="159">
        <f t="shared" si="7"/>
        <v>0</v>
      </c>
    </row>
    <row r="59" spans="2:40" hidden="1" outlineLevel="1" x14ac:dyDescent="0.2">
      <c r="B59" s="58"/>
      <c r="C59" s="59"/>
      <c r="D59" s="24"/>
      <c r="E59" s="157"/>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c r="AL59" s="110"/>
      <c r="AM59" s="110"/>
      <c r="AN59" s="110"/>
    </row>
    <row r="60" spans="2:40" hidden="1" outlineLevel="1" x14ac:dyDescent="0.2">
      <c r="B60" s="58"/>
      <c r="C60" s="59"/>
      <c r="D60" s="24" t="s">
        <v>118</v>
      </c>
      <c r="E60" s="65"/>
      <c r="F60" s="265">
        <f>IF($H21&lt;1,0,IF(Admin!F$2&lt;$H21,0,$G21))</f>
        <v>0</v>
      </c>
      <c r="G60" s="265">
        <f>IF($H21&lt;1,0,IF(Admin!G$2&lt;$H21,0,$G21))</f>
        <v>0</v>
      </c>
      <c r="H60" s="265">
        <f>IF($H21&lt;1,0,IF(Admin!H$2&lt;$H21,0,$G21))</f>
        <v>0</v>
      </c>
      <c r="I60" s="265">
        <f>IF($H21&lt;1,0,IF(Admin!I$2&lt;$H21,0,$G21))</f>
        <v>0</v>
      </c>
      <c r="J60" s="265">
        <f>IF($H21&lt;1,0,IF(Admin!J$2&lt;$H21,0,$G21))</f>
        <v>0</v>
      </c>
      <c r="K60" s="62">
        <f t="shared" ref="K60:AN60" si="8">$J60</f>
        <v>0</v>
      </c>
      <c r="L60" s="62">
        <f t="shared" si="8"/>
        <v>0</v>
      </c>
      <c r="M60" s="62">
        <f t="shared" si="8"/>
        <v>0</v>
      </c>
      <c r="N60" s="62">
        <f t="shared" si="8"/>
        <v>0</v>
      </c>
      <c r="O60" s="62">
        <f t="shared" si="8"/>
        <v>0</v>
      </c>
      <c r="P60" s="62">
        <f t="shared" si="8"/>
        <v>0</v>
      </c>
      <c r="Q60" s="62">
        <f t="shared" si="8"/>
        <v>0</v>
      </c>
      <c r="R60" s="62">
        <f t="shared" si="8"/>
        <v>0</v>
      </c>
      <c r="S60" s="62">
        <f t="shared" si="8"/>
        <v>0</v>
      </c>
      <c r="T60" s="62">
        <f t="shared" si="8"/>
        <v>0</v>
      </c>
      <c r="U60" s="62">
        <f t="shared" si="8"/>
        <v>0</v>
      </c>
      <c r="V60" s="62">
        <f t="shared" si="8"/>
        <v>0</v>
      </c>
      <c r="W60" s="62">
        <f t="shared" si="8"/>
        <v>0</v>
      </c>
      <c r="X60" s="62">
        <f t="shared" si="8"/>
        <v>0</v>
      </c>
      <c r="Y60" s="62">
        <f t="shared" si="8"/>
        <v>0</v>
      </c>
      <c r="Z60" s="62">
        <f t="shared" si="8"/>
        <v>0</v>
      </c>
      <c r="AA60" s="62">
        <f t="shared" si="8"/>
        <v>0</v>
      </c>
      <c r="AB60" s="62">
        <f t="shared" si="8"/>
        <v>0</v>
      </c>
      <c r="AC60" s="62">
        <f t="shared" si="8"/>
        <v>0</v>
      </c>
      <c r="AD60" s="62">
        <f t="shared" si="8"/>
        <v>0</v>
      </c>
      <c r="AE60" s="62">
        <f t="shared" si="8"/>
        <v>0</v>
      </c>
      <c r="AF60" s="62">
        <f t="shared" si="8"/>
        <v>0</v>
      </c>
      <c r="AG60" s="62">
        <f t="shared" si="8"/>
        <v>0</v>
      </c>
      <c r="AH60" s="62">
        <f t="shared" si="8"/>
        <v>0</v>
      </c>
      <c r="AI60" s="62">
        <f t="shared" si="8"/>
        <v>0</v>
      </c>
      <c r="AJ60" s="62">
        <f t="shared" si="8"/>
        <v>0</v>
      </c>
      <c r="AK60" s="62">
        <f t="shared" si="8"/>
        <v>0</v>
      </c>
      <c r="AL60" s="62">
        <f t="shared" si="8"/>
        <v>0</v>
      </c>
      <c r="AM60" s="62">
        <f t="shared" si="8"/>
        <v>0</v>
      </c>
      <c r="AN60" s="62">
        <f t="shared" si="8"/>
        <v>0</v>
      </c>
    </row>
    <row r="61" spans="2:40" hidden="1" outlineLevel="1" x14ac:dyDescent="0.2">
      <c r="B61" s="58"/>
      <c r="C61" s="59"/>
      <c r="D61" s="158" t="s">
        <v>9</v>
      </c>
      <c r="E61" s="155"/>
      <c r="F61" s="159">
        <f>F60</f>
        <v>0</v>
      </c>
      <c r="G61" s="159">
        <f>G60</f>
        <v>0</v>
      </c>
      <c r="H61" s="159">
        <f t="shared" ref="H61" si="9">H60</f>
        <v>0</v>
      </c>
      <c r="I61" s="159">
        <f t="shared" ref="I61" si="10">I60</f>
        <v>0</v>
      </c>
      <c r="J61" s="159">
        <f t="shared" ref="J61" si="11">J60</f>
        <v>0</v>
      </c>
      <c r="K61" s="159">
        <f t="shared" ref="K61" si="12">K60</f>
        <v>0</v>
      </c>
      <c r="L61" s="159">
        <f t="shared" ref="L61" si="13">L60</f>
        <v>0</v>
      </c>
      <c r="M61" s="159">
        <f t="shared" ref="M61" si="14">M60</f>
        <v>0</v>
      </c>
      <c r="N61" s="159">
        <f t="shared" ref="N61" si="15">N60</f>
        <v>0</v>
      </c>
      <c r="O61" s="159">
        <f t="shared" ref="O61" si="16">O60</f>
        <v>0</v>
      </c>
      <c r="P61" s="159">
        <f t="shared" ref="P61" si="17">P60</f>
        <v>0</v>
      </c>
      <c r="Q61" s="159">
        <f t="shared" ref="Q61" si="18">Q60</f>
        <v>0</v>
      </c>
      <c r="R61" s="159">
        <f t="shared" ref="R61" si="19">R60</f>
        <v>0</v>
      </c>
      <c r="S61" s="159">
        <f t="shared" ref="S61" si="20">S60</f>
        <v>0</v>
      </c>
      <c r="T61" s="159">
        <f t="shared" ref="T61" si="21">T60</f>
        <v>0</v>
      </c>
      <c r="U61" s="159">
        <f t="shared" ref="U61" si="22">U60</f>
        <v>0</v>
      </c>
      <c r="V61" s="159">
        <f t="shared" ref="V61" si="23">V60</f>
        <v>0</v>
      </c>
      <c r="W61" s="159">
        <f t="shared" ref="W61" si="24">W60</f>
        <v>0</v>
      </c>
      <c r="X61" s="159">
        <f t="shared" ref="X61" si="25">X60</f>
        <v>0</v>
      </c>
      <c r="Y61" s="159">
        <f t="shared" ref="Y61" si="26">Y60</f>
        <v>0</v>
      </c>
      <c r="Z61" s="159">
        <f t="shared" ref="Z61" si="27">Z60</f>
        <v>0</v>
      </c>
      <c r="AA61" s="159">
        <f t="shared" ref="AA61" si="28">AA60</f>
        <v>0</v>
      </c>
      <c r="AB61" s="159">
        <f t="shared" ref="AB61" si="29">AB60</f>
        <v>0</v>
      </c>
      <c r="AC61" s="159">
        <f t="shared" ref="AC61" si="30">AC60</f>
        <v>0</v>
      </c>
      <c r="AD61" s="159">
        <f t="shared" ref="AD61" si="31">AD60</f>
        <v>0</v>
      </c>
      <c r="AE61" s="159">
        <f t="shared" ref="AE61" si="32">AE60</f>
        <v>0</v>
      </c>
      <c r="AF61" s="159">
        <f t="shared" ref="AF61" si="33">AF60</f>
        <v>0</v>
      </c>
      <c r="AG61" s="159">
        <f t="shared" ref="AG61" si="34">AG60</f>
        <v>0</v>
      </c>
      <c r="AH61" s="159">
        <f t="shared" ref="AH61" si="35">AH60</f>
        <v>0</v>
      </c>
      <c r="AI61" s="159">
        <f t="shared" ref="AI61" si="36">AI60</f>
        <v>0</v>
      </c>
      <c r="AJ61" s="159">
        <f t="shared" ref="AJ61" si="37">AJ60</f>
        <v>0</v>
      </c>
      <c r="AK61" s="159">
        <f t="shared" ref="AK61" si="38">AK60</f>
        <v>0</v>
      </c>
      <c r="AL61" s="159">
        <f t="shared" ref="AL61" si="39">AL60</f>
        <v>0</v>
      </c>
      <c r="AM61" s="159">
        <f t="shared" ref="AM61" si="40">AM60</f>
        <v>0</v>
      </c>
      <c r="AN61" s="159">
        <f t="shared" ref="AN61" si="41">AN60</f>
        <v>0</v>
      </c>
    </row>
    <row r="62" spans="2:40" hidden="1" outlineLevel="1" x14ac:dyDescent="0.2">
      <c r="B62" s="58"/>
      <c r="C62" s="59"/>
      <c r="D62" s="24"/>
      <c r="E62" s="157"/>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row>
    <row r="63" spans="2:40" collapsed="1" x14ac:dyDescent="0.2">
      <c r="B63" s="20"/>
      <c r="C63" s="59"/>
      <c r="D63" s="158" t="s">
        <v>69</v>
      </c>
      <c r="E63" s="155"/>
      <c r="F63" s="159">
        <f>F49+F58+F55+F61</f>
        <v>0</v>
      </c>
      <c r="G63" s="159">
        <f t="shared" ref="G63:AN63" si="42">G49+G58+G55+G61</f>
        <v>0</v>
      </c>
      <c r="H63" s="159">
        <f t="shared" si="42"/>
        <v>0</v>
      </c>
      <c r="I63" s="159">
        <f t="shared" si="42"/>
        <v>0</v>
      </c>
      <c r="J63" s="159">
        <f t="shared" si="42"/>
        <v>0</v>
      </c>
      <c r="K63" s="159">
        <f>K49+K58+K55+K61</f>
        <v>0</v>
      </c>
      <c r="L63" s="159">
        <f t="shared" si="42"/>
        <v>0</v>
      </c>
      <c r="M63" s="159">
        <f t="shared" si="42"/>
        <v>0</v>
      </c>
      <c r="N63" s="159">
        <f t="shared" si="42"/>
        <v>0</v>
      </c>
      <c r="O63" s="159">
        <f t="shared" si="42"/>
        <v>0</v>
      </c>
      <c r="P63" s="159">
        <f t="shared" si="42"/>
        <v>0</v>
      </c>
      <c r="Q63" s="159">
        <f t="shared" si="42"/>
        <v>0</v>
      </c>
      <c r="R63" s="159">
        <f t="shared" si="42"/>
        <v>0</v>
      </c>
      <c r="S63" s="159">
        <f t="shared" si="42"/>
        <v>0</v>
      </c>
      <c r="T63" s="159">
        <f t="shared" si="42"/>
        <v>0</v>
      </c>
      <c r="U63" s="159">
        <f t="shared" si="42"/>
        <v>0</v>
      </c>
      <c r="V63" s="159">
        <f t="shared" si="42"/>
        <v>0</v>
      </c>
      <c r="W63" s="159">
        <f t="shared" si="42"/>
        <v>0</v>
      </c>
      <c r="X63" s="159">
        <f t="shared" si="42"/>
        <v>0</v>
      </c>
      <c r="Y63" s="159">
        <f t="shared" si="42"/>
        <v>0</v>
      </c>
      <c r="Z63" s="159">
        <f t="shared" si="42"/>
        <v>0</v>
      </c>
      <c r="AA63" s="159">
        <f t="shared" si="42"/>
        <v>0</v>
      </c>
      <c r="AB63" s="159">
        <f t="shared" si="42"/>
        <v>0</v>
      </c>
      <c r="AC63" s="159">
        <f t="shared" si="42"/>
        <v>0</v>
      </c>
      <c r="AD63" s="159">
        <f t="shared" si="42"/>
        <v>0</v>
      </c>
      <c r="AE63" s="159">
        <f t="shared" si="42"/>
        <v>0</v>
      </c>
      <c r="AF63" s="159">
        <f t="shared" si="42"/>
        <v>0</v>
      </c>
      <c r="AG63" s="159">
        <f t="shared" si="42"/>
        <v>0</v>
      </c>
      <c r="AH63" s="159">
        <f t="shared" si="42"/>
        <v>0</v>
      </c>
      <c r="AI63" s="159">
        <f t="shared" si="42"/>
        <v>0</v>
      </c>
      <c r="AJ63" s="159">
        <f t="shared" si="42"/>
        <v>0</v>
      </c>
      <c r="AK63" s="159">
        <f t="shared" si="42"/>
        <v>0</v>
      </c>
      <c r="AL63" s="159">
        <f t="shared" si="42"/>
        <v>0</v>
      </c>
      <c r="AM63" s="159">
        <f t="shared" si="42"/>
        <v>0</v>
      </c>
      <c r="AN63" s="159">
        <f t="shared" si="42"/>
        <v>0</v>
      </c>
    </row>
    <row r="64" spans="2:40" x14ac:dyDescent="0.2">
      <c r="B64" s="58"/>
      <c r="C64" s="59"/>
      <c r="D64" s="21"/>
      <c r="E64" s="160"/>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row>
    <row r="65" spans="2:40" x14ac:dyDescent="0.2">
      <c r="B65" s="58"/>
      <c r="C65" s="156" t="s">
        <v>354</v>
      </c>
      <c r="D65" s="154"/>
      <c r="E65" s="160"/>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row>
    <row r="66" spans="2:40" hidden="1" outlineLevel="1" x14ac:dyDescent="0.2">
      <c r="B66" s="58"/>
      <c r="C66" s="59"/>
      <c r="D66" s="24" t="s">
        <v>409</v>
      </c>
      <c r="E66" s="65"/>
      <c r="F66" s="265">
        <f>IF($H24&lt;1,0,IF(Admin!F$2&lt;$H24,0,$G24))</f>
        <v>0</v>
      </c>
      <c r="G66" s="265">
        <f>IF($H24&lt;1,0,IF(Admin!G$2&lt;$H24,0,$G24))</f>
        <v>0</v>
      </c>
      <c r="H66" s="265">
        <f>IF($H24&lt;1,0,IF(Admin!H$2&lt;$H24,0,$G24))</f>
        <v>0</v>
      </c>
      <c r="I66" s="265">
        <f>IF($H24&lt;1,0,IF(Admin!I$2&lt;$H24,0,$G24))</f>
        <v>0</v>
      </c>
      <c r="J66" s="265">
        <f>IF($H24&lt;1,0,IF(Admin!J$2&lt;$H24,0,$G24))</f>
        <v>0</v>
      </c>
      <c r="K66" s="62">
        <f>$J66</f>
        <v>0</v>
      </c>
      <c r="L66" s="62">
        <f t="shared" ref="L66:AN67" si="43">$J66</f>
        <v>0</v>
      </c>
      <c r="M66" s="62">
        <f t="shared" si="43"/>
        <v>0</v>
      </c>
      <c r="N66" s="62">
        <f t="shared" si="43"/>
        <v>0</v>
      </c>
      <c r="O66" s="62">
        <f t="shared" si="43"/>
        <v>0</v>
      </c>
      <c r="P66" s="62">
        <f t="shared" si="43"/>
        <v>0</v>
      </c>
      <c r="Q66" s="62">
        <f t="shared" si="43"/>
        <v>0</v>
      </c>
      <c r="R66" s="62">
        <f t="shared" si="43"/>
        <v>0</v>
      </c>
      <c r="S66" s="62">
        <f t="shared" si="43"/>
        <v>0</v>
      </c>
      <c r="T66" s="62">
        <f t="shared" si="43"/>
        <v>0</v>
      </c>
      <c r="U66" s="62">
        <f t="shared" si="43"/>
        <v>0</v>
      </c>
      <c r="V66" s="62">
        <f t="shared" si="43"/>
        <v>0</v>
      </c>
      <c r="W66" s="62">
        <f t="shared" si="43"/>
        <v>0</v>
      </c>
      <c r="X66" s="62">
        <f t="shared" si="43"/>
        <v>0</v>
      </c>
      <c r="Y66" s="62">
        <f t="shared" si="43"/>
        <v>0</v>
      </c>
      <c r="Z66" s="62">
        <f t="shared" si="43"/>
        <v>0</v>
      </c>
      <c r="AA66" s="62">
        <f t="shared" si="43"/>
        <v>0</v>
      </c>
      <c r="AB66" s="62">
        <f t="shared" si="43"/>
        <v>0</v>
      </c>
      <c r="AC66" s="62">
        <f t="shared" si="43"/>
        <v>0</v>
      </c>
      <c r="AD66" s="62">
        <f t="shared" si="43"/>
        <v>0</v>
      </c>
      <c r="AE66" s="62">
        <f t="shared" si="43"/>
        <v>0</v>
      </c>
      <c r="AF66" s="62">
        <f t="shared" si="43"/>
        <v>0</v>
      </c>
      <c r="AG66" s="62">
        <f t="shared" si="43"/>
        <v>0</v>
      </c>
      <c r="AH66" s="62">
        <f t="shared" si="43"/>
        <v>0</v>
      </c>
      <c r="AI66" s="62">
        <f t="shared" si="43"/>
        <v>0</v>
      </c>
      <c r="AJ66" s="62">
        <f t="shared" si="43"/>
        <v>0</v>
      </c>
      <c r="AK66" s="62">
        <f t="shared" si="43"/>
        <v>0</v>
      </c>
      <c r="AL66" s="62">
        <f t="shared" si="43"/>
        <v>0</v>
      </c>
      <c r="AM66" s="62">
        <f t="shared" si="43"/>
        <v>0</v>
      </c>
      <c r="AN66" s="62">
        <f t="shared" si="43"/>
        <v>0</v>
      </c>
    </row>
    <row r="67" spans="2:40" hidden="1" outlineLevel="1" x14ac:dyDescent="0.2">
      <c r="B67" s="58"/>
      <c r="C67" s="59"/>
      <c r="D67" s="24" t="s">
        <v>410</v>
      </c>
      <c r="E67" s="65"/>
      <c r="F67" s="265">
        <f>IF($H25&lt;1,0,IF(Admin!F$2&lt;$H25,0,$G25))</f>
        <v>0</v>
      </c>
      <c r="G67" s="265">
        <f>IF($H25&lt;1,0,IF(Admin!G$2&lt;$H25,0,$G25))</f>
        <v>0</v>
      </c>
      <c r="H67" s="265">
        <f>IF($H25&lt;1,0,IF(Admin!H$2&lt;$H25,0,$G25))</f>
        <v>0</v>
      </c>
      <c r="I67" s="265">
        <f>IF($H25&lt;1,0,IF(Admin!I$2&lt;$H25,0,$G25))</f>
        <v>0</v>
      </c>
      <c r="J67" s="265">
        <f>IF($H25&lt;1,0,IF(Admin!J$2&lt;$H25,0,$G25))</f>
        <v>0</v>
      </c>
      <c r="K67" s="62">
        <f t="shared" ref="K67:Z67" si="44">$J67</f>
        <v>0</v>
      </c>
      <c r="L67" s="62">
        <f t="shared" si="44"/>
        <v>0</v>
      </c>
      <c r="M67" s="62">
        <f t="shared" si="44"/>
        <v>0</v>
      </c>
      <c r="N67" s="62">
        <f t="shared" si="44"/>
        <v>0</v>
      </c>
      <c r="O67" s="62">
        <f t="shared" si="44"/>
        <v>0</v>
      </c>
      <c r="P67" s="62">
        <f t="shared" si="44"/>
        <v>0</v>
      </c>
      <c r="Q67" s="62">
        <f t="shared" si="44"/>
        <v>0</v>
      </c>
      <c r="R67" s="62">
        <f t="shared" si="44"/>
        <v>0</v>
      </c>
      <c r="S67" s="62">
        <f t="shared" si="44"/>
        <v>0</v>
      </c>
      <c r="T67" s="62">
        <f t="shared" si="44"/>
        <v>0</v>
      </c>
      <c r="U67" s="62">
        <f t="shared" si="44"/>
        <v>0</v>
      </c>
      <c r="V67" s="62">
        <f t="shared" si="44"/>
        <v>0</v>
      </c>
      <c r="W67" s="62">
        <f t="shared" si="44"/>
        <v>0</v>
      </c>
      <c r="X67" s="62">
        <f t="shared" si="44"/>
        <v>0</v>
      </c>
      <c r="Y67" s="62">
        <f t="shared" si="44"/>
        <v>0</v>
      </c>
      <c r="Z67" s="62">
        <f t="shared" si="44"/>
        <v>0</v>
      </c>
      <c r="AA67" s="62">
        <f t="shared" si="43"/>
        <v>0</v>
      </c>
      <c r="AB67" s="62">
        <f t="shared" si="43"/>
        <v>0</v>
      </c>
      <c r="AC67" s="62">
        <f t="shared" si="43"/>
        <v>0</v>
      </c>
      <c r="AD67" s="62">
        <f t="shared" si="43"/>
        <v>0</v>
      </c>
      <c r="AE67" s="62">
        <f t="shared" si="43"/>
        <v>0</v>
      </c>
      <c r="AF67" s="62">
        <f t="shared" si="43"/>
        <v>0</v>
      </c>
      <c r="AG67" s="62">
        <f t="shared" si="43"/>
        <v>0</v>
      </c>
      <c r="AH67" s="62">
        <f t="shared" si="43"/>
        <v>0</v>
      </c>
      <c r="AI67" s="62">
        <f t="shared" si="43"/>
        <v>0</v>
      </c>
      <c r="AJ67" s="62">
        <f t="shared" si="43"/>
        <v>0</v>
      </c>
      <c r="AK67" s="62">
        <f t="shared" si="43"/>
        <v>0</v>
      </c>
      <c r="AL67" s="62">
        <f t="shared" si="43"/>
        <v>0</v>
      </c>
      <c r="AM67" s="62">
        <f t="shared" si="43"/>
        <v>0</v>
      </c>
      <c r="AN67" s="62">
        <f t="shared" si="43"/>
        <v>0</v>
      </c>
    </row>
    <row r="68" spans="2:40" collapsed="1" x14ac:dyDescent="0.2">
      <c r="B68" s="58"/>
      <c r="C68" s="20"/>
      <c r="D68" s="158" t="s">
        <v>9</v>
      </c>
      <c r="E68" s="155"/>
      <c r="F68" s="159">
        <f t="shared" ref="F68:AN68" si="45">SUM(F66:F67)</f>
        <v>0</v>
      </c>
      <c r="G68" s="159">
        <f t="shared" si="45"/>
        <v>0</v>
      </c>
      <c r="H68" s="159">
        <f t="shared" si="45"/>
        <v>0</v>
      </c>
      <c r="I68" s="159">
        <f t="shared" si="45"/>
        <v>0</v>
      </c>
      <c r="J68" s="159">
        <f t="shared" si="45"/>
        <v>0</v>
      </c>
      <c r="K68" s="159">
        <f t="shared" si="45"/>
        <v>0</v>
      </c>
      <c r="L68" s="159">
        <f t="shared" si="45"/>
        <v>0</v>
      </c>
      <c r="M68" s="159">
        <f t="shared" si="45"/>
        <v>0</v>
      </c>
      <c r="N68" s="159">
        <f t="shared" si="45"/>
        <v>0</v>
      </c>
      <c r="O68" s="159">
        <f t="shared" si="45"/>
        <v>0</v>
      </c>
      <c r="P68" s="159">
        <f t="shared" si="45"/>
        <v>0</v>
      </c>
      <c r="Q68" s="159">
        <f t="shared" si="45"/>
        <v>0</v>
      </c>
      <c r="R68" s="159">
        <f t="shared" si="45"/>
        <v>0</v>
      </c>
      <c r="S68" s="159">
        <f t="shared" si="45"/>
        <v>0</v>
      </c>
      <c r="T68" s="159">
        <f t="shared" si="45"/>
        <v>0</v>
      </c>
      <c r="U68" s="159">
        <f t="shared" si="45"/>
        <v>0</v>
      </c>
      <c r="V68" s="159">
        <f t="shared" si="45"/>
        <v>0</v>
      </c>
      <c r="W68" s="159">
        <f t="shared" si="45"/>
        <v>0</v>
      </c>
      <c r="X68" s="159">
        <f t="shared" si="45"/>
        <v>0</v>
      </c>
      <c r="Y68" s="159">
        <f t="shared" si="45"/>
        <v>0</v>
      </c>
      <c r="Z68" s="159">
        <f t="shared" si="45"/>
        <v>0</v>
      </c>
      <c r="AA68" s="159">
        <f t="shared" si="45"/>
        <v>0</v>
      </c>
      <c r="AB68" s="159">
        <f t="shared" si="45"/>
        <v>0</v>
      </c>
      <c r="AC68" s="159">
        <f t="shared" si="45"/>
        <v>0</v>
      </c>
      <c r="AD68" s="159">
        <f t="shared" si="45"/>
        <v>0</v>
      </c>
      <c r="AE68" s="159">
        <f t="shared" si="45"/>
        <v>0</v>
      </c>
      <c r="AF68" s="159">
        <f t="shared" si="45"/>
        <v>0</v>
      </c>
      <c r="AG68" s="159">
        <f t="shared" si="45"/>
        <v>0</v>
      </c>
      <c r="AH68" s="159">
        <f t="shared" si="45"/>
        <v>0</v>
      </c>
      <c r="AI68" s="159">
        <f t="shared" si="45"/>
        <v>0</v>
      </c>
      <c r="AJ68" s="159">
        <f t="shared" si="45"/>
        <v>0</v>
      </c>
      <c r="AK68" s="159">
        <f t="shared" si="45"/>
        <v>0</v>
      </c>
      <c r="AL68" s="159">
        <f t="shared" si="45"/>
        <v>0</v>
      </c>
      <c r="AM68" s="159">
        <f t="shared" si="45"/>
        <v>0</v>
      </c>
      <c r="AN68" s="159">
        <f t="shared" si="45"/>
        <v>0</v>
      </c>
    </row>
    <row r="69" spans="2:40" x14ac:dyDescent="0.2">
      <c r="C69" s="47"/>
      <c r="D69" s="133"/>
      <c r="E69" s="161"/>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row>
    <row r="70" spans="2:40" x14ac:dyDescent="0.2">
      <c r="C70" s="47"/>
      <c r="D70" s="133"/>
      <c r="E70" s="161"/>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row>
    <row r="71" spans="2:40" x14ac:dyDescent="0.2">
      <c r="B71" s="58"/>
      <c r="C71" s="333" t="s">
        <v>124</v>
      </c>
      <c r="D71" s="333"/>
      <c r="E71" s="63"/>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row>
    <row r="72" spans="2:40" hidden="1" outlineLevel="1" x14ac:dyDescent="0.2">
      <c r="B72" s="58"/>
      <c r="C72" s="59"/>
      <c r="D72" s="24" t="s">
        <v>183</v>
      </c>
      <c r="E72" s="144">
        <f>F8</f>
        <v>0</v>
      </c>
      <c r="F72" s="266">
        <f t="shared" ref="F72:J75" si="46">F45*12*$E72</f>
        <v>0</v>
      </c>
      <c r="G72" s="266">
        <f t="shared" si="46"/>
        <v>0</v>
      </c>
      <c r="H72" s="266">
        <f t="shared" si="46"/>
        <v>0</v>
      </c>
      <c r="I72" s="266">
        <f t="shared" si="46"/>
        <v>0</v>
      </c>
      <c r="J72" s="266">
        <f t="shared" si="46"/>
        <v>0</v>
      </c>
      <c r="K72" s="25">
        <f>$J72*Admin!K$14</f>
        <v>0</v>
      </c>
      <c r="L72" s="25">
        <f>$J72*Admin!L$14</f>
        <v>0</v>
      </c>
      <c r="M72" s="25">
        <f>$J72*Admin!M$14</f>
        <v>0</v>
      </c>
      <c r="N72" s="25">
        <f>$J72*Admin!N$14</f>
        <v>0</v>
      </c>
      <c r="O72" s="25">
        <f>$J72*Admin!O$14</f>
        <v>0</v>
      </c>
      <c r="P72" s="25">
        <f>$J72*Admin!P$14</f>
        <v>0</v>
      </c>
      <c r="Q72" s="25">
        <f>$J72*Admin!Q$14</f>
        <v>0</v>
      </c>
      <c r="R72" s="25">
        <f>$J72*Admin!R$14</f>
        <v>0</v>
      </c>
      <c r="S72" s="25">
        <f>$J72*Admin!S$14</f>
        <v>0</v>
      </c>
      <c r="T72" s="25">
        <f>$J72*Admin!T$14</f>
        <v>0</v>
      </c>
      <c r="U72" s="25">
        <f>$J72*Admin!U$14</f>
        <v>0</v>
      </c>
      <c r="V72" s="25">
        <f>$J72*Admin!V$14</f>
        <v>0</v>
      </c>
      <c r="W72" s="25">
        <f>$J72*Admin!W$14</f>
        <v>0</v>
      </c>
      <c r="X72" s="25">
        <f>$J72*Admin!X$14</f>
        <v>0</v>
      </c>
      <c r="Y72" s="25">
        <f>$J72*Admin!Y$14</f>
        <v>0</v>
      </c>
      <c r="Z72" s="25">
        <f>$J72*Admin!Z$14</f>
        <v>0</v>
      </c>
      <c r="AA72" s="25">
        <f>$J72*Admin!AA$14</f>
        <v>0</v>
      </c>
      <c r="AB72" s="25">
        <f>$J72*Admin!AB$14</f>
        <v>0</v>
      </c>
      <c r="AC72" s="25">
        <f>$J72*Admin!AC$14</f>
        <v>0</v>
      </c>
      <c r="AD72" s="25">
        <f>$J72*Admin!AD$14</f>
        <v>0</v>
      </c>
      <c r="AE72" s="25">
        <f>$J72*Admin!AE$14</f>
        <v>0</v>
      </c>
      <c r="AF72" s="25">
        <f>$J72*Admin!AF$14</f>
        <v>0</v>
      </c>
      <c r="AG72" s="25">
        <f>$J72*Admin!AG$14</f>
        <v>0</v>
      </c>
      <c r="AH72" s="25">
        <f>$J72*Admin!AH$14</f>
        <v>0</v>
      </c>
      <c r="AI72" s="25">
        <f>$J72*Admin!AI$14</f>
        <v>0</v>
      </c>
      <c r="AJ72" s="25">
        <f>$J72*Admin!AJ$14</f>
        <v>0</v>
      </c>
      <c r="AK72" s="25">
        <f>$J72*Admin!AK$14</f>
        <v>0</v>
      </c>
      <c r="AL72" s="25">
        <f>$J72*Admin!AL$14</f>
        <v>0</v>
      </c>
      <c r="AM72" s="25">
        <f>$J72*Admin!AM$14</f>
        <v>0</v>
      </c>
      <c r="AN72" s="25">
        <f>$J72*Admin!AN$14</f>
        <v>0</v>
      </c>
    </row>
    <row r="73" spans="2:40" hidden="1" outlineLevel="1" x14ac:dyDescent="0.2">
      <c r="B73" s="58" t="s">
        <v>52</v>
      </c>
      <c r="C73" s="59"/>
      <c r="D73" s="24" t="s">
        <v>184</v>
      </c>
      <c r="E73" s="144">
        <f>F9</f>
        <v>0</v>
      </c>
      <c r="F73" s="266">
        <f t="shared" si="46"/>
        <v>0</v>
      </c>
      <c r="G73" s="266">
        <f t="shared" si="46"/>
        <v>0</v>
      </c>
      <c r="H73" s="266">
        <f t="shared" si="46"/>
        <v>0</v>
      </c>
      <c r="I73" s="266">
        <f t="shared" si="46"/>
        <v>0</v>
      </c>
      <c r="J73" s="266">
        <f t="shared" si="46"/>
        <v>0</v>
      </c>
      <c r="K73" s="25">
        <f>$J73*Admin!K$14</f>
        <v>0</v>
      </c>
      <c r="L73" s="25">
        <f>$J73*Admin!L$14</f>
        <v>0</v>
      </c>
      <c r="M73" s="25">
        <f>$J73*Admin!M$14</f>
        <v>0</v>
      </c>
      <c r="N73" s="25">
        <f>$J73*Admin!N$14</f>
        <v>0</v>
      </c>
      <c r="O73" s="25">
        <f>$J73*Admin!O$14</f>
        <v>0</v>
      </c>
      <c r="P73" s="25">
        <f>$J73*Admin!P$14</f>
        <v>0</v>
      </c>
      <c r="Q73" s="25">
        <f>$J73*Admin!Q$14</f>
        <v>0</v>
      </c>
      <c r="R73" s="25">
        <f>$J73*Admin!R$14</f>
        <v>0</v>
      </c>
      <c r="S73" s="25">
        <f>$J73*Admin!S$14</f>
        <v>0</v>
      </c>
      <c r="T73" s="25">
        <f>$J73*Admin!T$14</f>
        <v>0</v>
      </c>
      <c r="U73" s="25">
        <f>$J73*Admin!U$14</f>
        <v>0</v>
      </c>
      <c r="V73" s="25">
        <f>$J73*Admin!V$14</f>
        <v>0</v>
      </c>
      <c r="W73" s="25">
        <f>$J73*Admin!W$14</f>
        <v>0</v>
      </c>
      <c r="X73" s="25">
        <f>$J73*Admin!X$14</f>
        <v>0</v>
      </c>
      <c r="Y73" s="25">
        <f>$J73*Admin!Y$14</f>
        <v>0</v>
      </c>
      <c r="Z73" s="25">
        <f>$J73*Admin!Z$14</f>
        <v>0</v>
      </c>
      <c r="AA73" s="25">
        <f>$J73*Admin!AA$14</f>
        <v>0</v>
      </c>
      <c r="AB73" s="25">
        <f>$J73*Admin!AB$14</f>
        <v>0</v>
      </c>
      <c r="AC73" s="25">
        <f>$J73*Admin!AC$14</f>
        <v>0</v>
      </c>
      <c r="AD73" s="25">
        <f>$J73*Admin!AD$14</f>
        <v>0</v>
      </c>
      <c r="AE73" s="25">
        <f>$J73*Admin!AE$14</f>
        <v>0</v>
      </c>
      <c r="AF73" s="25">
        <f>$J73*Admin!AF$14</f>
        <v>0</v>
      </c>
      <c r="AG73" s="25">
        <f>$J73*Admin!AG$14</f>
        <v>0</v>
      </c>
      <c r="AH73" s="25">
        <f>$J73*Admin!AH$14</f>
        <v>0</v>
      </c>
      <c r="AI73" s="25">
        <f>$J73*Admin!AI$14</f>
        <v>0</v>
      </c>
      <c r="AJ73" s="25">
        <f>$J73*Admin!AJ$14</f>
        <v>0</v>
      </c>
      <c r="AK73" s="25">
        <f>$J73*Admin!AK$14</f>
        <v>0</v>
      </c>
      <c r="AL73" s="25">
        <f>$J73*Admin!AL$14</f>
        <v>0</v>
      </c>
      <c r="AM73" s="25">
        <f>$J73*Admin!AM$14</f>
        <v>0</v>
      </c>
      <c r="AN73" s="25">
        <f>$J73*Admin!AN$14</f>
        <v>0</v>
      </c>
    </row>
    <row r="74" spans="2:40" hidden="1" outlineLevel="1" x14ac:dyDescent="0.2">
      <c r="B74" s="58"/>
      <c r="C74" s="59"/>
      <c r="D74" s="24" t="s">
        <v>185</v>
      </c>
      <c r="E74" s="144">
        <f>F10</f>
        <v>0</v>
      </c>
      <c r="F74" s="266">
        <f t="shared" si="46"/>
        <v>0</v>
      </c>
      <c r="G74" s="266">
        <f t="shared" si="46"/>
        <v>0</v>
      </c>
      <c r="H74" s="266">
        <f t="shared" si="46"/>
        <v>0</v>
      </c>
      <c r="I74" s="266">
        <f t="shared" si="46"/>
        <v>0</v>
      </c>
      <c r="J74" s="266">
        <f t="shared" si="46"/>
        <v>0</v>
      </c>
      <c r="K74" s="25">
        <f>$J74*Admin!K$14</f>
        <v>0</v>
      </c>
      <c r="L74" s="25">
        <f>$J74*Admin!L$14</f>
        <v>0</v>
      </c>
      <c r="M74" s="25">
        <f>$J74*Admin!M$14</f>
        <v>0</v>
      </c>
      <c r="N74" s="25">
        <f>$J74*Admin!N$14</f>
        <v>0</v>
      </c>
      <c r="O74" s="25">
        <f>$J74*Admin!O$14</f>
        <v>0</v>
      </c>
      <c r="P74" s="25">
        <f>$J74*Admin!P$14</f>
        <v>0</v>
      </c>
      <c r="Q74" s="25">
        <f>$J74*Admin!Q$14</f>
        <v>0</v>
      </c>
      <c r="R74" s="25">
        <f>$J74*Admin!R$14</f>
        <v>0</v>
      </c>
      <c r="S74" s="25">
        <f>$J74*Admin!S$14</f>
        <v>0</v>
      </c>
      <c r="T74" s="25">
        <f>$J74*Admin!T$14</f>
        <v>0</v>
      </c>
      <c r="U74" s="25">
        <f>$J74*Admin!U$14</f>
        <v>0</v>
      </c>
      <c r="V74" s="25">
        <f>$J74*Admin!V$14</f>
        <v>0</v>
      </c>
      <c r="W74" s="25">
        <f>$J74*Admin!W$14</f>
        <v>0</v>
      </c>
      <c r="X74" s="25">
        <f>$J74*Admin!X$14</f>
        <v>0</v>
      </c>
      <c r="Y74" s="25">
        <f>$J74*Admin!Y$14</f>
        <v>0</v>
      </c>
      <c r="Z74" s="25">
        <f>$J74*Admin!Z$14</f>
        <v>0</v>
      </c>
      <c r="AA74" s="25">
        <f>$J74*Admin!AA$14</f>
        <v>0</v>
      </c>
      <c r="AB74" s="25">
        <f>$J74*Admin!AB$14</f>
        <v>0</v>
      </c>
      <c r="AC74" s="25">
        <f>$J74*Admin!AC$14</f>
        <v>0</v>
      </c>
      <c r="AD74" s="25">
        <f>$J74*Admin!AD$14</f>
        <v>0</v>
      </c>
      <c r="AE74" s="25">
        <f>$J74*Admin!AE$14</f>
        <v>0</v>
      </c>
      <c r="AF74" s="25">
        <f>$J74*Admin!AF$14</f>
        <v>0</v>
      </c>
      <c r="AG74" s="25">
        <f>$J74*Admin!AG$14</f>
        <v>0</v>
      </c>
      <c r="AH74" s="25">
        <f>$J74*Admin!AH$14</f>
        <v>0</v>
      </c>
      <c r="AI74" s="25">
        <f>$J74*Admin!AI$14</f>
        <v>0</v>
      </c>
      <c r="AJ74" s="25">
        <f>$J74*Admin!AJ$14</f>
        <v>0</v>
      </c>
      <c r="AK74" s="25">
        <f>$J74*Admin!AK$14</f>
        <v>0</v>
      </c>
      <c r="AL74" s="25">
        <f>$J74*Admin!AL$14</f>
        <v>0</v>
      </c>
      <c r="AM74" s="25">
        <f>$J74*Admin!AM$14</f>
        <v>0</v>
      </c>
      <c r="AN74" s="25">
        <f>$J74*Admin!AN$14</f>
        <v>0</v>
      </c>
    </row>
    <row r="75" spans="2:40" hidden="1" outlineLevel="1" x14ac:dyDescent="0.2">
      <c r="B75" s="58"/>
      <c r="C75" s="59"/>
      <c r="D75" s="24" t="s">
        <v>186</v>
      </c>
      <c r="E75" s="144">
        <f>F11</f>
        <v>0</v>
      </c>
      <c r="F75" s="266">
        <f t="shared" si="46"/>
        <v>0</v>
      </c>
      <c r="G75" s="266">
        <f t="shared" si="46"/>
        <v>0</v>
      </c>
      <c r="H75" s="266">
        <f t="shared" si="46"/>
        <v>0</v>
      </c>
      <c r="I75" s="266">
        <f t="shared" si="46"/>
        <v>0</v>
      </c>
      <c r="J75" s="266">
        <f t="shared" si="46"/>
        <v>0</v>
      </c>
      <c r="K75" s="25">
        <f>$J75*Admin!K$14</f>
        <v>0</v>
      </c>
      <c r="L75" s="25">
        <f>$J75*Admin!L$14</f>
        <v>0</v>
      </c>
      <c r="M75" s="25">
        <f>$J75*Admin!M$14</f>
        <v>0</v>
      </c>
      <c r="N75" s="25">
        <f>$J75*Admin!N$14</f>
        <v>0</v>
      </c>
      <c r="O75" s="25">
        <f>$J75*Admin!O$14</f>
        <v>0</v>
      </c>
      <c r="P75" s="25">
        <f>$J75*Admin!P$14</f>
        <v>0</v>
      </c>
      <c r="Q75" s="25">
        <f>$J75*Admin!Q$14</f>
        <v>0</v>
      </c>
      <c r="R75" s="25">
        <f>$J75*Admin!R$14</f>
        <v>0</v>
      </c>
      <c r="S75" s="25">
        <f>$J75*Admin!S$14</f>
        <v>0</v>
      </c>
      <c r="T75" s="25">
        <f>$J75*Admin!T$14</f>
        <v>0</v>
      </c>
      <c r="U75" s="25">
        <f>$J75*Admin!U$14</f>
        <v>0</v>
      </c>
      <c r="V75" s="25">
        <f>$J75*Admin!V$14</f>
        <v>0</v>
      </c>
      <c r="W75" s="25">
        <f>$J75*Admin!W$14</f>
        <v>0</v>
      </c>
      <c r="X75" s="25">
        <f>$J75*Admin!X$14</f>
        <v>0</v>
      </c>
      <c r="Y75" s="25">
        <f>$J75*Admin!Y$14</f>
        <v>0</v>
      </c>
      <c r="Z75" s="25">
        <f>$J75*Admin!Z$14</f>
        <v>0</v>
      </c>
      <c r="AA75" s="25">
        <f>$J75*Admin!AA$14</f>
        <v>0</v>
      </c>
      <c r="AB75" s="25">
        <f>$J75*Admin!AB$14</f>
        <v>0</v>
      </c>
      <c r="AC75" s="25">
        <f>$J75*Admin!AC$14</f>
        <v>0</v>
      </c>
      <c r="AD75" s="25">
        <f>$J75*Admin!AD$14</f>
        <v>0</v>
      </c>
      <c r="AE75" s="25">
        <f>$J75*Admin!AE$14</f>
        <v>0</v>
      </c>
      <c r="AF75" s="25">
        <f>$J75*Admin!AF$14</f>
        <v>0</v>
      </c>
      <c r="AG75" s="25">
        <f>$J75*Admin!AG$14</f>
        <v>0</v>
      </c>
      <c r="AH75" s="25">
        <f>$J75*Admin!AH$14</f>
        <v>0</v>
      </c>
      <c r="AI75" s="25">
        <f>$J75*Admin!AI$14</f>
        <v>0</v>
      </c>
      <c r="AJ75" s="25">
        <f>$J75*Admin!AJ$14</f>
        <v>0</v>
      </c>
      <c r="AK75" s="25">
        <f>$J75*Admin!AK$14</f>
        <v>0</v>
      </c>
      <c r="AL75" s="25">
        <f>$J75*Admin!AL$14</f>
        <v>0</v>
      </c>
      <c r="AM75" s="25">
        <f>$J75*Admin!AM$14</f>
        <v>0</v>
      </c>
      <c r="AN75" s="25">
        <f>$J75*Admin!AN$14</f>
        <v>0</v>
      </c>
    </row>
    <row r="76" spans="2:40" hidden="1" outlineLevel="1" x14ac:dyDescent="0.2">
      <c r="B76" s="58"/>
      <c r="C76" s="59"/>
      <c r="D76" s="217" t="s">
        <v>115</v>
      </c>
      <c r="E76" s="334"/>
      <c r="F76" s="335">
        <f t="shared" ref="F76:AN76" si="47">SUM(F72:F75)</f>
        <v>0</v>
      </c>
      <c r="G76" s="335">
        <f t="shared" si="47"/>
        <v>0</v>
      </c>
      <c r="H76" s="335">
        <f t="shared" si="47"/>
        <v>0</v>
      </c>
      <c r="I76" s="335">
        <f t="shared" si="47"/>
        <v>0</v>
      </c>
      <c r="J76" s="335">
        <f t="shared" si="47"/>
        <v>0</v>
      </c>
      <c r="K76" s="335">
        <f t="shared" si="47"/>
        <v>0</v>
      </c>
      <c r="L76" s="335">
        <f t="shared" si="47"/>
        <v>0</v>
      </c>
      <c r="M76" s="335">
        <f t="shared" si="47"/>
        <v>0</v>
      </c>
      <c r="N76" s="335">
        <f t="shared" si="47"/>
        <v>0</v>
      </c>
      <c r="O76" s="335">
        <f t="shared" si="47"/>
        <v>0</v>
      </c>
      <c r="P76" s="335">
        <f t="shared" si="47"/>
        <v>0</v>
      </c>
      <c r="Q76" s="335">
        <f t="shared" si="47"/>
        <v>0</v>
      </c>
      <c r="R76" s="335">
        <f t="shared" si="47"/>
        <v>0</v>
      </c>
      <c r="S76" s="335">
        <f t="shared" si="47"/>
        <v>0</v>
      </c>
      <c r="T76" s="335">
        <f t="shared" si="47"/>
        <v>0</v>
      </c>
      <c r="U76" s="335">
        <f t="shared" si="47"/>
        <v>0</v>
      </c>
      <c r="V76" s="335">
        <f t="shared" si="47"/>
        <v>0</v>
      </c>
      <c r="W76" s="335">
        <f t="shared" si="47"/>
        <v>0</v>
      </c>
      <c r="X76" s="335">
        <f t="shared" si="47"/>
        <v>0</v>
      </c>
      <c r="Y76" s="335">
        <f t="shared" si="47"/>
        <v>0</v>
      </c>
      <c r="Z76" s="335">
        <f t="shared" si="47"/>
        <v>0</v>
      </c>
      <c r="AA76" s="335">
        <f t="shared" si="47"/>
        <v>0</v>
      </c>
      <c r="AB76" s="335">
        <f t="shared" si="47"/>
        <v>0</v>
      </c>
      <c r="AC76" s="335">
        <f t="shared" si="47"/>
        <v>0</v>
      </c>
      <c r="AD76" s="335">
        <f t="shared" si="47"/>
        <v>0</v>
      </c>
      <c r="AE76" s="335">
        <f t="shared" si="47"/>
        <v>0</v>
      </c>
      <c r="AF76" s="335">
        <f t="shared" si="47"/>
        <v>0</v>
      </c>
      <c r="AG76" s="335">
        <f t="shared" si="47"/>
        <v>0</v>
      </c>
      <c r="AH76" s="335">
        <f t="shared" si="47"/>
        <v>0</v>
      </c>
      <c r="AI76" s="335">
        <f t="shared" si="47"/>
        <v>0</v>
      </c>
      <c r="AJ76" s="335">
        <f t="shared" si="47"/>
        <v>0</v>
      </c>
      <c r="AK76" s="335">
        <f t="shared" si="47"/>
        <v>0</v>
      </c>
      <c r="AL76" s="335">
        <f t="shared" si="47"/>
        <v>0</v>
      </c>
      <c r="AM76" s="335">
        <f t="shared" si="47"/>
        <v>0</v>
      </c>
      <c r="AN76" s="335">
        <f t="shared" si="47"/>
        <v>0</v>
      </c>
    </row>
    <row r="77" spans="2:40" hidden="1" outlineLevel="1" x14ac:dyDescent="0.2">
      <c r="B77" s="17" t="s">
        <v>129</v>
      </c>
      <c r="C77" s="59"/>
      <c r="D77" s="24" t="s">
        <v>401</v>
      </c>
      <c r="E77" s="257"/>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row>
    <row r="78" spans="2:40" hidden="1" outlineLevel="1" x14ac:dyDescent="0.2">
      <c r="B78" s="58"/>
      <c r="C78" s="59"/>
      <c r="D78" s="24" t="s">
        <v>113</v>
      </c>
      <c r="E78" s="267"/>
      <c r="F78" s="25">
        <f>IF($E$77="",0,IF(Admin!F2&lt;$E$77,0,F76*$E$78))</f>
        <v>0</v>
      </c>
      <c r="G78" s="25">
        <f>IF($E$77="",0,IF(Admin!G2&lt;$E$77,0,G76*$E$78))</f>
        <v>0</v>
      </c>
      <c r="H78" s="25">
        <f>IF($E$77="",0,IF(Admin!H2&lt;$E$77,0,H76*$E$78))</f>
        <v>0</v>
      </c>
      <c r="I78" s="25">
        <f>IF($E$77="",0,IF(Admin!I2&lt;$E$77,0,I76*$E$78))</f>
        <v>0</v>
      </c>
      <c r="J78" s="25">
        <f>IF($E$77="",0,IF(Admin!J2&lt;$E$77,0,J76*$E$78))</f>
        <v>0</v>
      </c>
      <c r="K78" s="25">
        <f>IF($E$77="",0,IF(Admin!K2&lt;$E$77,0,K76*$E$78))</f>
        <v>0</v>
      </c>
      <c r="L78" s="25">
        <f>IF($E$77="",0,IF(Admin!L2&lt;$E$77,0,L76*$E$78))</f>
        <v>0</v>
      </c>
      <c r="M78" s="25">
        <f>IF($E$77="",0,IF(Admin!M2&lt;$E$77,0,M76*$E$78))</f>
        <v>0</v>
      </c>
      <c r="N78" s="25">
        <f>IF($E$77="",0,IF(Admin!N2&lt;$E$77,0,N76*$E$78))</f>
        <v>0</v>
      </c>
      <c r="O78" s="25">
        <f>IF($E$77="",0,IF(Admin!O2&lt;$E$77,0,O76*$E$78))</f>
        <v>0</v>
      </c>
      <c r="P78" s="25">
        <f>IF($E$77="",0,IF(Admin!P2&lt;$E$77,0,P76*$E$78))</f>
        <v>0</v>
      </c>
      <c r="Q78" s="25">
        <f>IF($E$77="",0,IF(Admin!Q2&lt;$E$77,0,Q76*$E$78))</f>
        <v>0</v>
      </c>
      <c r="R78" s="25">
        <f>IF($E$77="",0,IF(Admin!R2&lt;$E$77,0,R76*$E$78))</f>
        <v>0</v>
      </c>
      <c r="S78" s="25">
        <f>IF($E$77="",0,IF(Admin!S2&lt;$E$77,0,S76*$E$78))</f>
        <v>0</v>
      </c>
      <c r="T78" s="25">
        <f>IF($E$77="",0,IF(Admin!T2&lt;$E$77,0,T76*$E$78))</f>
        <v>0</v>
      </c>
      <c r="U78" s="25">
        <f>IF($E$77="",0,IF(Admin!U2&lt;$E$77,0,U76*$E$78))</f>
        <v>0</v>
      </c>
      <c r="V78" s="25">
        <f>IF($E$77="",0,IF(Admin!V2&lt;$E$77,0,V76*$E$78))</f>
        <v>0</v>
      </c>
      <c r="W78" s="25">
        <f>IF($E$77="",0,IF(Admin!W2&lt;$E$77,0,W76*$E$78))</f>
        <v>0</v>
      </c>
      <c r="X78" s="25">
        <f>IF($E$77="",0,IF(Admin!X2&lt;$E$77,0,X76*$E$78))</f>
        <v>0</v>
      </c>
      <c r="Y78" s="25">
        <f>IF($E$77="",0,IF(Admin!Y2&lt;$E$77,0,Y76*$E$78))</f>
        <v>0</v>
      </c>
      <c r="Z78" s="25">
        <f>IF($E$77="",0,IF(Admin!Z2&lt;$E$77,0,Z76*$E$78))</f>
        <v>0</v>
      </c>
      <c r="AA78" s="25">
        <f>IF($E$77="",0,IF(Admin!AA2&lt;$E$77,0,AA76*$E$78))</f>
        <v>0</v>
      </c>
      <c r="AB78" s="25">
        <f>IF($E$77="",0,IF(Admin!AB2&lt;$E$77,0,AB76*$E$78))</f>
        <v>0</v>
      </c>
      <c r="AC78" s="25">
        <f>IF($E$77="",0,IF(Admin!AC2&lt;$E$77,0,AC76*$E$78))</f>
        <v>0</v>
      </c>
      <c r="AD78" s="25">
        <f>IF($E$77="",0,IF(Admin!AD2&lt;$E$77,0,AD76*$E$78))</f>
        <v>0</v>
      </c>
      <c r="AE78" s="25">
        <f>IF($E$77="",0,IF(Admin!AE2&lt;$E$77,0,AE76*$E$78))</f>
        <v>0</v>
      </c>
      <c r="AF78" s="25">
        <f>IF($E$77="",0,IF(Admin!AF2&lt;$E$77,0,AF76*$E$78))</f>
        <v>0</v>
      </c>
      <c r="AG78" s="25">
        <f>IF($E$77="",0,IF(Admin!AG2&lt;$E$77,0,AG76*$E$78))</f>
        <v>0</v>
      </c>
      <c r="AH78" s="25">
        <f>IF($E$77="",0,IF(Admin!AH2&lt;$E$77,0,AH76*$E$78))</f>
        <v>0</v>
      </c>
      <c r="AI78" s="25">
        <f>IF($E$77="",0,IF(Admin!AI2&lt;$E$77,0,AI76*$E$78))</f>
        <v>0</v>
      </c>
      <c r="AJ78" s="25">
        <f>IF($E$77="",0,IF(Admin!AJ2&lt;$E$77,0,AJ76*$E$78))</f>
        <v>0</v>
      </c>
      <c r="AK78" s="25">
        <f>IF($E$77="",0,IF(Admin!AK2&lt;$E$77,0,AK76*$E$78))</f>
        <v>0</v>
      </c>
      <c r="AL78" s="25">
        <f>IF($E$77="",0,IF(Admin!AL2&lt;$E$77,0,AL76*$E$78))</f>
        <v>0</v>
      </c>
      <c r="AM78" s="25">
        <f>IF($E$77="",0,IF(Admin!AM2&lt;$E$77,0,AM76*$E$78))</f>
        <v>0</v>
      </c>
      <c r="AN78" s="25">
        <f>IF($E$77="",0,IF(Admin!AN2&lt;$E$77,0,AN76*$E$78))</f>
        <v>0</v>
      </c>
    </row>
    <row r="79" spans="2:40" hidden="1" outlineLevel="1" x14ac:dyDescent="0.2">
      <c r="B79" s="58"/>
      <c r="C79" s="59"/>
      <c r="D79" s="217" t="s">
        <v>114</v>
      </c>
      <c r="E79" s="334"/>
      <c r="F79" s="335">
        <f>F76+F78</f>
        <v>0</v>
      </c>
      <c r="G79" s="335">
        <f t="shared" ref="G79:AN79" si="48">G76+G78</f>
        <v>0</v>
      </c>
      <c r="H79" s="335">
        <f t="shared" si="48"/>
        <v>0</v>
      </c>
      <c r="I79" s="335">
        <f t="shared" si="48"/>
        <v>0</v>
      </c>
      <c r="J79" s="335">
        <f t="shared" si="48"/>
        <v>0</v>
      </c>
      <c r="K79" s="335">
        <f t="shared" si="48"/>
        <v>0</v>
      </c>
      <c r="L79" s="335">
        <f t="shared" si="48"/>
        <v>0</v>
      </c>
      <c r="M79" s="335">
        <f t="shared" si="48"/>
        <v>0</v>
      </c>
      <c r="N79" s="335">
        <f t="shared" si="48"/>
        <v>0</v>
      </c>
      <c r="O79" s="335">
        <f t="shared" si="48"/>
        <v>0</v>
      </c>
      <c r="P79" s="335">
        <f t="shared" si="48"/>
        <v>0</v>
      </c>
      <c r="Q79" s="335">
        <f t="shared" si="48"/>
        <v>0</v>
      </c>
      <c r="R79" s="335">
        <f t="shared" si="48"/>
        <v>0</v>
      </c>
      <c r="S79" s="335">
        <f t="shared" si="48"/>
        <v>0</v>
      </c>
      <c r="T79" s="335">
        <f t="shared" si="48"/>
        <v>0</v>
      </c>
      <c r="U79" s="335">
        <f t="shared" si="48"/>
        <v>0</v>
      </c>
      <c r="V79" s="335">
        <f t="shared" si="48"/>
        <v>0</v>
      </c>
      <c r="W79" s="335">
        <f t="shared" si="48"/>
        <v>0</v>
      </c>
      <c r="X79" s="335">
        <f t="shared" si="48"/>
        <v>0</v>
      </c>
      <c r="Y79" s="335">
        <f t="shared" si="48"/>
        <v>0</v>
      </c>
      <c r="Z79" s="335">
        <f t="shared" si="48"/>
        <v>0</v>
      </c>
      <c r="AA79" s="335">
        <f t="shared" si="48"/>
        <v>0</v>
      </c>
      <c r="AB79" s="335">
        <f t="shared" si="48"/>
        <v>0</v>
      </c>
      <c r="AC79" s="335">
        <f t="shared" si="48"/>
        <v>0</v>
      </c>
      <c r="AD79" s="335">
        <f t="shared" si="48"/>
        <v>0</v>
      </c>
      <c r="AE79" s="335">
        <f t="shared" si="48"/>
        <v>0</v>
      </c>
      <c r="AF79" s="335">
        <f t="shared" si="48"/>
        <v>0</v>
      </c>
      <c r="AG79" s="335">
        <f t="shared" si="48"/>
        <v>0</v>
      </c>
      <c r="AH79" s="335">
        <f t="shared" si="48"/>
        <v>0</v>
      </c>
      <c r="AI79" s="335">
        <f t="shared" si="48"/>
        <v>0</v>
      </c>
      <c r="AJ79" s="335">
        <f t="shared" si="48"/>
        <v>0</v>
      </c>
      <c r="AK79" s="335">
        <f t="shared" si="48"/>
        <v>0</v>
      </c>
      <c r="AL79" s="335">
        <f t="shared" si="48"/>
        <v>0</v>
      </c>
      <c r="AM79" s="335">
        <f t="shared" si="48"/>
        <v>0</v>
      </c>
      <c r="AN79" s="335">
        <f t="shared" si="48"/>
        <v>0</v>
      </c>
    </row>
    <row r="80" spans="2:40" hidden="1" outlineLevel="1" x14ac:dyDescent="0.2">
      <c r="B80" s="17" t="s">
        <v>129</v>
      </c>
      <c r="C80" s="59"/>
      <c r="D80" s="24" t="s">
        <v>402</v>
      </c>
      <c r="E80" s="257"/>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row>
    <row r="81" spans="2:40" hidden="1" outlineLevel="1" x14ac:dyDescent="0.2">
      <c r="B81" s="58"/>
      <c r="C81" s="59"/>
      <c r="D81" s="24" t="s">
        <v>113</v>
      </c>
      <c r="E81" s="267"/>
      <c r="F81" s="25">
        <f>IF($E$80="",0,IF(Admin!F2&lt;$E$80,0,F79*$E$81))</f>
        <v>0</v>
      </c>
      <c r="G81" s="25">
        <f>IF($E$80="",0,IF(Admin!G2&lt;$E$80,0,G79*$E$81))</f>
        <v>0</v>
      </c>
      <c r="H81" s="25">
        <f>IF($E$80="",0,IF(Admin!H2&lt;$E$80,0,H79*$E$81))</f>
        <v>0</v>
      </c>
      <c r="I81" s="25">
        <f>IF($E$80="",0,IF(Admin!I2&lt;$E$80,0,I79*$E$81))</f>
        <v>0</v>
      </c>
      <c r="J81" s="25">
        <f>IF($E$80="",0,IF(Admin!J2&lt;$E$80,0,J79*$E$81))</f>
        <v>0</v>
      </c>
      <c r="K81" s="25">
        <f>IF($E$80="",0,IF(Admin!K2&lt;$E$80,0,K79*$E$81))</f>
        <v>0</v>
      </c>
      <c r="L81" s="25">
        <f>IF($E$80="",0,IF(Admin!L2&lt;$E$80,0,L79*$E$81))</f>
        <v>0</v>
      </c>
      <c r="M81" s="25">
        <f>IF($E$80="",0,IF(Admin!M2&lt;$E$80,0,M79*$E$81))</f>
        <v>0</v>
      </c>
      <c r="N81" s="25">
        <f>IF($E$80="",0,IF(Admin!N2&lt;$E$80,0,N79*$E$81))</f>
        <v>0</v>
      </c>
      <c r="O81" s="25">
        <f>IF($E$80="",0,IF(Admin!O2&lt;$E$80,0,O79*$E$81))</f>
        <v>0</v>
      </c>
      <c r="P81" s="25">
        <f>IF($E$80="",0,IF(Admin!P2&lt;$E$80,0,P79*$E$81))</f>
        <v>0</v>
      </c>
      <c r="Q81" s="25">
        <f>IF($E$80="",0,IF(Admin!Q2&lt;$E$80,0,Q79*$E$81))</f>
        <v>0</v>
      </c>
      <c r="R81" s="25">
        <f>IF($E$80="",0,IF(Admin!R2&lt;$E$80,0,R79*$E$81))</f>
        <v>0</v>
      </c>
      <c r="S81" s="25">
        <f>IF($E$80="",0,IF(Admin!S2&lt;$E$80,0,S79*$E$81))</f>
        <v>0</v>
      </c>
      <c r="T81" s="25">
        <f>IF($E$80="",0,IF(Admin!T2&lt;$E$80,0,T79*$E$81))</f>
        <v>0</v>
      </c>
      <c r="U81" s="25">
        <f>IF($E$80="",0,IF(Admin!U2&lt;$E$80,0,U79*$E$81))</f>
        <v>0</v>
      </c>
      <c r="V81" s="25">
        <f>IF($E$80="",0,IF(Admin!V2&lt;$E$80,0,V79*$E$81))</f>
        <v>0</v>
      </c>
      <c r="W81" s="25">
        <f>IF($E$80="",0,IF(Admin!W2&lt;$E$80,0,W79*$E$81))</f>
        <v>0</v>
      </c>
      <c r="X81" s="25">
        <f>IF($E$80="",0,IF(Admin!X2&lt;$E$80,0,X79*$E$81))</f>
        <v>0</v>
      </c>
      <c r="Y81" s="25">
        <f>IF($E$80="",0,IF(Admin!Y2&lt;$E$80,0,Y79*$E$81))</f>
        <v>0</v>
      </c>
      <c r="Z81" s="25">
        <f>IF($E$80="",0,IF(Admin!Z2&lt;$E$80,0,Z79*$E$81))</f>
        <v>0</v>
      </c>
      <c r="AA81" s="25">
        <f>IF($E$80="",0,IF(Admin!AA2&lt;$E$80,0,AA79*$E$81))</f>
        <v>0</v>
      </c>
      <c r="AB81" s="25">
        <f>IF($E$80="",0,IF(Admin!AB2&lt;$E$80,0,AB79*$E$81))</f>
        <v>0</v>
      </c>
      <c r="AC81" s="25">
        <f>IF($E$80="",0,IF(Admin!AC2&lt;$E$80,0,AC79*$E$81))</f>
        <v>0</v>
      </c>
      <c r="AD81" s="25">
        <f>IF($E$80="",0,IF(Admin!AD2&lt;$E$80,0,AD79*$E$81))</f>
        <v>0</v>
      </c>
      <c r="AE81" s="25">
        <f>IF($E$80="",0,IF(Admin!AE2&lt;$E$80,0,AE79*$E$81))</f>
        <v>0</v>
      </c>
      <c r="AF81" s="25">
        <f>IF($E$80="",0,IF(Admin!AF2&lt;$E$80,0,AF79*$E$81))</f>
        <v>0</v>
      </c>
      <c r="AG81" s="25">
        <f>IF($E$80="",0,IF(Admin!AG2&lt;$E$80,0,AG79*$E$81))</f>
        <v>0</v>
      </c>
      <c r="AH81" s="25">
        <f>IF($E$80="",0,IF(Admin!AH2&lt;$E$80,0,AH79*$E$81))</f>
        <v>0</v>
      </c>
      <c r="AI81" s="25">
        <f>IF($E$80="",0,IF(Admin!AI2&lt;$E$80,0,AI79*$E$81))</f>
        <v>0</v>
      </c>
      <c r="AJ81" s="25">
        <f>IF($E$80="",0,IF(Admin!AJ2&lt;$E$80,0,AJ79*$E$81))</f>
        <v>0</v>
      </c>
      <c r="AK81" s="25">
        <f>IF($E$80="",0,IF(Admin!AK2&lt;$E$80,0,AK79*$E$81))</f>
        <v>0</v>
      </c>
      <c r="AL81" s="25">
        <f>IF($E$80="",0,IF(Admin!AL2&lt;$E$80,0,AL79*$E$81))</f>
        <v>0</v>
      </c>
      <c r="AM81" s="25">
        <f>IF($E$80="",0,IF(Admin!AM2&lt;$E$80,0,AM79*$E$81))</f>
        <v>0</v>
      </c>
      <c r="AN81" s="25">
        <f>IF($E$80="",0,IF(Admin!AN2&lt;$E$80,0,AN79*$E$81))</f>
        <v>0</v>
      </c>
    </row>
    <row r="82" spans="2:40" collapsed="1" x14ac:dyDescent="0.2">
      <c r="B82" s="58"/>
      <c r="C82" s="20"/>
      <c r="D82" s="217" t="s">
        <v>9</v>
      </c>
      <c r="E82" s="334"/>
      <c r="F82" s="335">
        <f>F79+F81</f>
        <v>0</v>
      </c>
      <c r="G82" s="335">
        <f t="shared" ref="G82:AN82" si="49">G79+G81</f>
        <v>0</v>
      </c>
      <c r="H82" s="335">
        <f t="shared" si="49"/>
        <v>0</v>
      </c>
      <c r="I82" s="335">
        <f t="shared" si="49"/>
        <v>0</v>
      </c>
      <c r="J82" s="335">
        <f t="shared" si="49"/>
        <v>0</v>
      </c>
      <c r="K82" s="335">
        <f t="shared" si="49"/>
        <v>0</v>
      </c>
      <c r="L82" s="335">
        <f t="shared" si="49"/>
        <v>0</v>
      </c>
      <c r="M82" s="335">
        <f t="shared" si="49"/>
        <v>0</v>
      </c>
      <c r="N82" s="335">
        <f t="shared" si="49"/>
        <v>0</v>
      </c>
      <c r="O82" s="335">
        <f t="shared" si="49"/>
        <v>0</v>
      </c>
      <c r="P82" s="335">
        <f t="shared" si="49"/>
        <v>0</v>
      </c>
      <c r="Q82" s="335">
        <f t="shared" si="49"/>
        <v>0</v>
      </c>
      <c r="R82" s="335">
        <f t="shared" si="49"/>
        <v>0</v>
      </c>
      <c r="S82" s="335">
        <f t="shared" si="49"/>
        <v>0</v>
      </c>
      <c r="T82" s="335">
        <f t="shared" si="49"/>
        <v>0</v>
      </c>
      <c r="U82" s="335">
        <f t="shared" si="49"/>
        <v>0</v>
      </c>
      <c r="V82" s="335">
        <f t="shared" si="49"/>
        <v>0</v>
      </c>
      <c r="W82" s="335">
        <f t="shared" si="49"/>
        <v>0</v>
      </c>
      <c r="X82" s="335">
        <f t="shared" si="49"/>
        <v>0</v>
      </c>
      <c r="Y82" s="335">
        <f t="shared" si="49"/>
        <v>0</v>
      </c>
      <c r="Z82" s="335">
        <f t="shared" si="49"/>
        <v>0</v>
      </c>
      <c r="AA82" s="335">
        <f t="shared" si="49"/>
        <v>0</v>
      </c>
      <c r="AB82" s="335">
        <f t="shared" si="49"/>
        <v>0</v>
      </c>
      <c r="AC82" s="335">
        <f t="shared" si="49"/>
        <v>0</v>
      </c>
      <c r="AD82" s="335">
        <f t="shared" si="49"/>
        <v>0</v>
      </c>
      <c r="AE82" s="335">
        <f t="shared" si="49"/>
        <v>0</v>
      </c>
      <c r="AF82" s="335">
        <f t="shared" si="49"/>
        <v>0</v>
      </c>
      <c r="AG82" s="335">
        <f t="shared" si="49"/>
        <v>0</v>
      </c>
      <c r="AH82" s="335">
        <f t="shared" si="49"/>
        <v>0</v>
      </c>
      <c r="AI82" s="335">
        <f t="shared" si="49"/>
        <v>0</v>
      </c>
      <c r="AJ82" s="335">
        <f t="shared" si="49"/>
        <v>0</v>
      </c>
      <c r="AK82" s="335">
        <f t="shared" si="49"/>
        <v>0</v>
      </c>
      <c r="AL82" s="335">
        <f t="shared" si="49"/>
        <v>0</v>
      </c>
      <c r="AM82" s="335">
        <f t="shared" si="49"/>
        <v>0</v>
      </c>
      <c r="AN82" s="335">
        <f t="shared" si="49"/>
        <v>0</v>
      </c>
    </row>
    <row r="83" spans="2:40" x14ac:dyDescent="0.2">
      <c r="C83" s="147"/>
      <c r="D83" s="48"/>
      <c r="E83" s="162"/>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c r="AK83" s="148"/>
      <c r="AL83" s="148"/>
      <c r="AM83" s="148"/>
      <c r="AN83" s="148"/>
    </row>
    <row r="84" spans="2:40" x14ac:dyDescent="0.2">
      <c r="B84" s="58"/>
      <c r="C84" s="219" t="s">
        <v>418</v>
      </c>
      <c r="D84" s="217"/>
      <c r="E84" s="157"/>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row>
    <row r="85" spans="2:40" hidden="1" outlineLevel="1" x14ac:dyDescent="0.2">
      <c r="B85" s="58"/>
      <c r="C85" s="20"/>
      <c r="D85" s="24" t="s">
        <v>187</v>
      </c>
      <c r="E85" s="144">
        <f>F14</f>
        <v>0</v>
      </c>
      <c r="F85" s="266">
        <f t="shared" ref="F85:J88" si="50">$E85*F51*12</f>
        <v>0</v>
      </c>
      <c r="G85" s="266">
        <f t="shared" si="50"/>
        <v>0</v>
      </c>
      <c r="H85" s="266">
        <f t="shared" si="50"/>
        <v>0</v>
      </c>
      <c r="I85" s="266">
        <f t="shared" si="50"/>
        <v>0</v>
      </c>
      <c r="J85" s="266">
        <f t="shared" si="50"/>
        <v>0</v>
      </c>
      <c r="K85" s="25">
        <f>$J85*Admin!K$14</f>
        <v>0</v>
      </c>
      <c r="L85" s="25">
        <f>$J85*Admin!L$14</f>
        <v>0</v>
      </c>
      <c r="M85" s="25">
        <f>$J85*Admin!M$14</f>
        <v>0</v>
      </c>
      <c r="N85" s="25">
        <f>$J85*Admin!N$14</f>
        <v>0</v>
      </c>
      <c r="O85" s="25">
        <f>$J85*Admin!O$14</f>
        <v>0</v>
      </c>
      <c r="P85" s="25">
        <f>$J85*Admin!P$14</f>
        <v>0</v>
      </c>
      <c r="Q85" s="25">
        <f>$J85*Admin!Q$14</f>
        <v>0</v>
      </c>
      <c r="R85" s="25">
        <f>$J85*Admin!R$14</f>
        <v>0</v>
      </c>
      <c r="S85" s="25">
        <f>$J85*Admin!S$14</f>
        <v>0</v>
      </c>
      <c r="T85" s="25">
        <f>$J85*Admin!T$14</f>
        <v>0</v>
      </c>
      <c r="U85" s="25">
        <f>$J85*Admin!U$14</f>
        <v>0</v>
      </c>
      <c r="V85" s="25">
        <f>$J85*Admin!V$14</f>
        <v>0</v>
      </c>
      <c r="W85" s="25">
        <f>$J85*Admin!W$14</f>
        <v>0</v>
      </c>
      <c r="X85" s="25">
        <f>$J85*Admin!X$14</f>
        <v>0</v>
      </c>
      <c r="Y85" s="25">
        <f>$J85*Admin!Y$14</f>
        <v>0</v>
      </c>
      <c r="Z85" s="25">
        <f>$J85*Admin!Z$14</f>
        <v>0</v>
      </c>
      <c r="AA85" s="25">
        <f>$J85*Admin!AA$14</f>
        <v>0</v>
      </c>
      <c r="AB85" s="25">
        <f>$J85*Admin!AB$14</f>
        <v>0</v>
      </c>
      <c r="AC85" s="25">
        <f>$J85*Admin!AC$14</f>
        <v>0</v>
      </c>
      <c r="AD85" s="25">
        <f>$J85*Admin!AD$14</f>
        <v>0</v>
      </c>
      <c r="AE85" s="25">
        <f>$J85*Admin!AE$14</f>
        <v>0</v>
      </c>
      <c r="AF85" s="25">
        <f>$J85*Admin!AF$14</f>
        <v>0</v>
      </c>
      <c r="AG85" s="25">
        <f>$J85*Admin!AG$14</f>
        <v>0</v>
      </c>
      <c r="AH85" s="25">
        <f>$J85*Admin!AH$14</f>
        <v>0</v>
      </c>
      <c r="AI85" s="25">
        <f>$J85*Admin!AI$14</f>
        <v>0</v>
      </c>
      <c r="AJ85" s="25">
        <f>$J85*Admin!AJ$14</f>
        <v>0</v>
      </c>
      <c r="AK85" s="25">
        <f>$J85*Admin!AK$14</f>
        <v>0</v>
      </c>
      <c r="AL85" s="25">
        <f>$J85*Admin!AL$14</f>
        <v>0</v>
      </c>
      <c r="AM85" s="25">
        <f>$J85*Admin!AM$14</f>
        <v>0</v>
      </c>
      <c r="AN85" s="25">
        <f>$J85*Admin!AN$14</f>
        <v>0</v>
      </c>
    </row>
    <row r="86" spans="2:40" hidden="1" outlineLevel="1" x14ac:dyDescent="0.2">
      <c r="B86" s="58"/>
      <c r="C86" s="20"/>
      <c r="D86" s="24" t="s">
        <v>188</v>
      </c>
      <c r="E86" s="144">
        <f>F15</f>
        <v>0</v>
      </c>
      <c r="F86" s="266">
        <f t="shared" si="50"/>
        <v>0</v>
      </c>
      <c r="G86" s="266">
        <f t="shared" si="50"/>
        <v>0</v>
      </c>
      <c r="H86" s="266">
        <f t="shared" si="50"/>
        <v>0</v>
      </c>
      <c r="I86" s="266">
        <f t="shared" si="50"/>
        <v>0</v>
      </c>
      <c r="J86" s="266">
        <f t="shared" si="50"/>
        <v>0</v>
      </c>
      <c r="K86" s="25">
        <f>$J86*Admin!K$14</f>
        <v>0</v>
      </c>
      <c r="L86" s="25">
        <f>$J86*Admin!L$14</f>
        <v>0</v>
      </c>
      <c r="M86" s="25">
        <f>$J86*Admin!M$14</f>
        <v>0</v>
      </c>
      <c r="N86" s="25">
        <f>$J86*Admin!N$14</f>
        <v>0</v>
      </c>
      <c r="O86" s="25">
        <f>$J86*Admin!O$14</f>
        <v>0</v>
      </c>
      <c r="P86" s="25">
        <f>$J86*Admin!P$14</f>
        <v>0</v>
      </c>
      <c r="Q86" s="25">
        <f>$J86*Admin!Q$14</f>
        <v>0</v>
      </c>
      <c r="R86" s="25">
        <f>$J86*Admin!R$14</f>
        <v>0</v>
      </c>
      <c r="S86" s="25">
        <f>$J86*Admin!S$14</f>
        <v>0</v>
      </c>
      <c r="T86" s="25">
        <f>$J86*Admin!T$14</f>
        <v>0</v>
      </c>
      <c r="U86" s="25">
        <f>$J86*Admin!U$14</f>
        <v>0</v>
      </c>
      <c r="V86" s="25">
        <f>$J86*Admin!V$14</f>
        <v>0</v>
      </c>
      <c r="W86" s="25">
        <f>$J86*Admin!W$14</f>
        <v>0</v>
      </c>
      <c r="X86" s="25">
        <f>$J86*Admin!X$14</f>
        <v>0</v>
      </c>
      <c r="Y86" s="25">
        <f>$J86*Admin!Y$14</f>
        <v>0</v>
      </c>
      <c r="Z86" s="25">
        <f>$J86*Admin!Z$14</f>
        <v>0</v>
      </c>
      <c r="AA86" s="25">
        <f>$J86*Admin!AA$14</f>
        <v>0</v>
      </c>
      <c r="AB86" s="25">
        <f>$J86*Admin!AB$14</f>
        <v>0</v>
      </c>
      <c r="AC86" s="25">
        <f>$J86*Admin!AC$14</f>
        <v>0</v>
      </c>
      <c r="AD86" s="25">
        <f>$J86*Admin!AD$14</f>
        <v>0</v>
      </c>
      <c r="AE86" s="25">
        <f>$J86*Admin!AE$14</f>
        <v>0</v>
      </c>
      <c r="AF86" s="25">
        <f>$J86*Admin!AF$14</f>
        <v>0</v>
      </c>
      <c r="AG86" s="25">
        <f>$J86*Admin!AG$14</f>
        <v>0</v>
      </c>
      <c r="AH86" s="25">
        <f>$J86*Admin!AH$14</f>
        <v>0</v>
      </c>
      <c r="AI86" s="25">
        <f>$J86*Admin!AI$14</f>
        <v>0</v>
      </c>
      <c r="AJ86" s="25">
        <f>$J86*Admin!AJ$14</f>
        <v>0</v>
      </c>
      <c r="AK86" s="25">
        <f>$J86*Admin!AK$14</f>
        <v>0</v>
      </c>
      <c r="AL86" s="25">
        <f>$J86*Admin!AL$14</f>
        <v>0</v>
      </c>
      <c r="AM86" s="25">
        <f>$J86*Admin!AM$14</f>
        <v>0</v>
      </c>
      <c r="AN86" s="25">
        <f>$J86*Admin!AN$14</f>
        <v>0</v>
      </c>
    </row>
    <row r="87" spans="2:40" hidden="1" outlineLevel="1" x14ac:dyDescent="0.2">
      <c r="B87" s="58"/>
      <c r="C87" s="20"/>
      <c r="D87" s="24" t="s">
        <v>189</v>
      </c>
      <c r="E87" s="144">
        <f>F16</f>
        <v>0</v>
      </c>
      <c r="F87" s="266">
        <f t="shared" si="50"/>
        <v>0</v>
      </c>
      <c r="G87" s="266">
        <f t="shared" si="50"/>
        <v>0</v>
      </c>
      <c r="H87" s="266">
        <f t="shared" si="50"/>
        <v>0</v>
      </c>
      <c r="I87" s="266">
        <f t="shared" si="50"/>
        <v>0</v>
      </c>
      <c r="J87" s="266">
        <f t="shared" si="50"/>
        <v>0</v>
      </c>
      <c r="K87" s="25">
        <f>$J87*Admin!K$14</f>
        <v>0</v>
      </c>
      <c r="L87" s="25">
        <f>$J87*Admin!L$14</f>
        <v>0</v>
      </c>
      <c r="M87" s="25">
        <f>$J87*Admin!M$14</f>
        <v>0</v>
      </c>
      <c r="N87" s="25">
        <f>$J87*Admin!N$14</f>
        <v>0</v>
      </c>
      <c r="O87" s="25">
        <f>$J87*Admin!O$14</f>
        <v>0</v>
      </c>
      <c r="P87" s="25">
        <f>$J87*Admin!P$14</f>
        <v>0</v>
      </c>
      <c r="Q87" s="25">
        <f>$J87*Admin!Q$14</f>
        <v>0</v>
      </c>
      <c r="R87" s="25">
        <f>$J87*Admin!R$14</f>
        <v>0</v>
      </c>
      <c r="S87" s="25">
        <f>$J87*Admin!S$14</f>
        <v>0</v>
      </c>
      <c r="T87" s="25">
        <f>$J87*Admin!T$14</f>
        <v>0</v>
      </c>
      <c r="U87" s="25">
        <f>$J87*Admin!U$14</f>
        <v>0</v>
      </c>
      <c r="V87" s="25">
        <f>$J87*Admin!V$14</f>
        <v>0</v>
      </c>
      <c r="W87" s="25">
        <f>$J87*Admin!W$14</f>
        <v>0</v>
      </c>
      <c r="X87" s="25">
        <f>$J87*Admin!X$14</f>
        <v>0</v>
      </c>
      <c r="Y87" s="25">
        <f>$J87*Admin!Y$14</f>
        <v>0</v>
      </c>
      <c r="Z87" s="25">
        <f>$J87*Admin!Z$14</f>
        <v>0</v>
      </c>
      <c r="AA87" s="25">
        <f>$J87*Admin!AA$14</f>
        <v>0</v>
      </c>
      <c r="AB87" s="25">
        <f>$J87*Admin!AB$14</f>
        <v>0</v>
      </c>
      <c r="AC87" s="25">
        <f>$J87*Admin!AC$14</f>
        <v>0</v>
      </c>
      <c r="AD87" s="25">
        <f>$J87*Admin!AD$14</f>
        <v>0</v>
      </c>
      <c r="AE87" s="25">
        <f>$J87*Admin!AE$14</f>
        <v>0</v>
      </c>
      <c r="AF87" s="25">
        <f>$J87*Admin!AF$14</f>
        <v>0</v>
      </c>
      <c r="AG87" s="25">
        <f>$J87*Admin!AG$14</f>
        <v>0</v>
      </c>
      <c r="AH87" s="25">
        <f>$J87*Admin!AH$14</f>
        <v>0</v>
      </c>
      <c r="AI87" s="25">
        <f>$J87*Admin!AI$14</f>
        <v>0</v>
      </c>
      <c r="AJ87" s="25">
        <f>$J87*Admin!AJ$14</f>
        <v>0</v>
      </c>
      <c r="AK87" s="25">
        <f>$J87*Admin!AK$14</f>
        <v>0</v>
      </c>
      <c r="AL87" s="25">
        <f>$J87*Admin!AL$14</f>
        <v>0</v>
      </c>
      <c r="AM87" s="25">
        <f>$J87*Admin!AM$14</f>
        <v>0</v>
      </c>
      <c r="AN87" s="25">
        <f>$J87*Admin!AN$14</f>
        <v>0</v>
      </c>
    </row>
    <row r="88" spans="2:40" hidden="1" outlineLevel="1" x14ac:dyDescent="0.2">
      <c r="B88" s="58"/>
      <c r="C88" s="20"/>
      <c r="D88" s="24" t="s">
        <v>190</v>
      </c>
      <c r="E88" s="144">
        <f>F17</f>
        <v>0</v>
      </c>
      <c r="F88" s="266">
        <f t="shared" si="50"/>
        <v>0</v>
      </c>
      <c r="G88" s="266">
        <f t="shared" si="50"/>
        <v>0</v>
      </c>
      <c r="H88" s="266">
        <f t="shared" si="50"/>
        <v>0</v>
      </c>
      <c r="I88" s="266">
        <f t="shared" si="50"/>
        <v>0</v>
      </c>
      <c r="J88" s="266">
        <f t="shared" si="50"/>
        <v>0</v>
      </c>
      <c r="K88" s="25">
        <f>$J88*Admin!K$14</f>
        <v>0</v>
      </c>
      <c r="L88" s="25">
        <f>$J88*Admin!L$14</f>
        <v>0</v>
      </c>
      <c r="M88" s="25">
        <f>$J88*Admin!M$14</f>
        <v>0</v>
      </c>
      <c r="N88" s="25">
        <f>$J88*Admin!N$14</f>
        <v>0</v>
      </c>
      <c r="O88" s="25">
        <f>$J88*Admin!O$14</f>
        <v>0</v>
      </c>
      <c r="P88" s="25">
        <f>$J88*Admin!P$14</f>
        <v>0</v>
      </c>
      <c r="Q88" s="25">
        <f>$J88*Admin!Q$14</f>
        <v>0</v>
      </c>
      <c r="R88" s="25">
        <f>$J88*Admin!R$14</f>
        <v>0</v>
      </c>
      <c r="S88" s="25">
        <f>$J88*Admin!S$14</f>
        <v>0</v>
      </c>
      <c r="T88" s="25">
        <f>$J88*Admin!T$14</f>
        <v>0</v>
      </c>
      <c r="U88" s="25">
        <f>$J88*Admin!U$14</f>
        <v>0</v>
      </c>
      <c r="V88" s="25">
        <f>$J88*Admin!V$14</f>
        <v>0</v>
      </c>
      <c r="W88" s="25">
        <f>$J88*Admin!W$14</f>
        <v>0</v>
      </c>
      <c r="X88" s="25">
        <f>$J88*Admin!X$14</f>
        <v>0</v>
      </c>
      <c r="Y88" s="25">
        <f>$J88*Admin!Y$14</f>
        <v>0</v>
      </c>
      <c r="Z88" s="25">
        <f>$J88*Admin!Z$14</f>
        <v>0</v>
      </c>
      <c r="AA88" s="25">
        <f>$J88*Admin!AA$14</f>
        <v>0</v>
      </c>
      <c r="AB88" s="25">
        <f>$J88*Admin!AB$14</f>
        <v>0</v>
      </c>
      <c r="AC88" s="25">
        <f>$J88*Admin!AC$14</f>
        <v>0</v>
      </c>
      <c r="AD88" s="25">
        <f>$J88*Admin!AD$14</f>
        <v>0</v>
      </c>
      <c r="AE88" s="25">
        <f>$J88*Admin!AE$14</f>
        <v>0</v>
      </c>
      <c r="AF88" s="25">
        <f>$J88*Admin!AF$14</f>
        <v>0</v>
      </c>
      <c r="AG88" s="25">
        <f>$J88*Admin!AG$14</f>
        <v>0</v>
      </c>
      <c r="AH88" s="25">
        <f>$J88*Admin!AH$14</f>
        <v>0</v>
      </c>
      <c r="AI88" s="25">
        <f>$J88*Admin!AI$14</f>
        <v>0</v>
      </c>
      <c r="AJ88" s="25">
        <f>$J88*Admin!AJ$14</f>
        <v>0</v>
      </c>
      <c r="AK88" s="25">
        <f>$J88*Admin!AK$14</f>
        <v>0</v>
      </c>
      <c r="AL88" s="25">
        <f>$J88*Admin!AL$14</f>
        <v>0</v>
      </c>
      <c r="AM88" s="25">
        <f>$J88*Admin!AM$14</f>
        <v>0</v>
      </c>
      <c r="AN88" s="25">
        <f>$J88*Admin!AN$14</f>
        <v>0</v>
      </c>
    </row>
    <row r="89" spans="2:40" hidden="1" outlineLevel="1" x14ac:dyDescent="0.2">
      <c r="B89" s="58"/>
      <c r="C89" s="20"/>
      <c r="D89" s="217" t="s">
        <v>116</v>
      </c>
      <c r="E89" s="334"/>
      <c r="F89" s="335">
        <f>SUM(F85:F88)</f>
        <v>0</v>
      </c>
      <c r="G89" s="335">
        <f t="shared" ref="G89:AN89" si="51">SUM(G85:G88)</f>
        <v>0</v>
      </c>
      <c r="H89" s="335">
        <f t="shared" si="51"/>
        <v>0</v>
      </c>
      <c r="I89" s="335">
        <f t="shared" si="51"/>
        <v>0</v>
      </c>
      <c r="J89" s="335">
        <f t="shared" si="51"/>
        <v>0</v>
      </c>
      <c r="K89" s="335">
        <f>SUM(K85:K88)</f>
        <v>0</v>
      </c>
      <c r="L89" s="335">
        <f>SUM(L85:L88)</f>
        <v>0</v>
      </c>
      <c r="M89" s="335">
        <f t="shared" si="51"/>
        <v>0</v>
      </c>
      <c r="N89" s="335">
        <f t="shared" si="51"/>
        <v>0</v>
      </c>
      <c r="O89" s="335">
        <f t="shared" si="51"/>
        <v>0</v>
      </c>
      <c r="P89" s="335">
        <f t="shared" si="51"/>
        <v>0</v>
      </c>
      <c r="Q89" s="335">
        <f t="shared" si="51"/>
        <v>0</v>
      </c>
      <c r="R89" s="335">
        <f t="shared" si="51"/>
        <v>0</v>
      </c>
      <c r="S89" s="335">
        <f t="shared" si="51"/>
        <v>0</v>
      </c>
      <c r="T89" s="335">
        <f t="shared" si="51"/>
        <v>0</v>
      </c>
      <c r="U89" s="335">
        <f t="shared" si="51"/>
        <v>0</v>
      </c>
      <c r="V89" s="335">
        <f t="shared" si="51"/>
        <v>0</v>
      </c>
      <c r="W89" s="335">
        <f t="shared" si="51"/>
        <v>0</v>
      </c>
      <c r="X89" s="335">
        <f t="shared" si="51"/>
        <v>0</v>
      </c>
      <c r="Y89" s="335">
        <f t="shared" si="51"/>
        <v>0</v>
      </c>
      <c r="Z89" s="335">
        <f t="shared" si="51"/>
        <v>0</v>
      </c>
      <c r="AA89" s="335">
        <f t="shared" si="51"/>
        <v>0</v>
      </c>
      <c r="AB89" s="335">
        <f t="shared" si="51"/>
        <v>0</v>
      </c>
      <c r="AC89" s="335">
        <f t="shared" si="51"/>
        <v>0</v>
      </c>
      <c r="AD89" s="335">
        <f t="shared" si="51"/>
        <v>0</v>
      </c>
      <c r="AE89" s="335">
        <f t="shared" si="51"/>
        <v>0</v>
      </c>
      <c r="AF89" s="335">
        <f t="shared" si="51"/>
        <v>0</v>
      </c>
      <c r="AG89" s="335">
        <f t="shared" si="51"/>
        <v>0</v>
      </c>
      <c r="AH89" s="335">
        <f t="shared" si="51"/>
        <v>0</v>
      </c>
      <c r="AI89" s="335">
        <f t="shared" si="51"/>
        <v>0</v>
      </c>
      <c r="AJ89" s="335">
        <f t="shared" si="51"/>
        <v>0</v>
      </c>
      <c r="AK89" s="335">
        <f t="shared" si="51"/>
        <v>0</v>
      </c>
      <c r="AL89" s="335">
        <f t="shared" si="51"/>
        <v>0</v>
      </c>
      <c r="AM89" s="335">
        <f t="shared" si="51"/>
        <v>0</v>
      </c>
      <c r="AN89" s="335">
        <f t="shared" si="51"/>
        <v>0</v>
      </c>
    </row>
    <row r="90" spans="2:40" hidden="1" outlineLevel="1" x14ac:dyDescent="0.2">
      <c r="B90" s="17" t="s">
        <v>129</v>
      </c>
      <c r="C90" s="20"/>
      <c r="D90" s="24" t="s">
        <v>401</v>
      </c>
      <c r="E90" s="257"/>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row>
    <row r="91" spans="2:40" hidden="1" outlineLevel="1" x14ac:dyDescent="0.2">
      <c r="B91" s="58"/>
      <c r="C91" s="20"/>
      <c r="D91" s="24" t="s">
        <v>113</v>
      </c>
      <c r="E91" s="267"/>
      <c r="F91" s="25">
        <f>IF($E$90="",0,IF(Admin!F2&lt;$E$90,0,F89*$E$91))</f>
        <v>0</v>
      </c>
      <c r="G91" s="25">
        <f>IF($E$90="",0,IF(Admin!G2&lt;$E$90,0,G89*$E$91))</f>
        <v>0</v>
      </c>
      <c r="H91" s="25">
        <f>IF($E$90="",0,IF(Admin!H2&lt;$E$90,0,H89*$E$91))</f>
        <v>0</v>
      </c>
      <c r="I91" s="25">
        <f>IF($E$90="",0,IF(Admin!I2&lt;$E$90,0,I89*$E$91))</f>
        <v>0</v>
      </c>
      <c r="J91" s="25">
        <f>IF($E$90="",0,IF(Admin!J2&lt;$E$90,0,J89*$E$91))</f>
        <v>0</v>
      </c>
      <c r="K91" s="25">
        <f>IF($E$90="",0,IF(Admin!K2&lt;$E$90,0,K89*$E$91))</f>
        <v>0</v>
      </c>
      <c r="L91" s="25">
        <f>IF($E$90="",0,IF(Admin!L2&lt;$E$90,0,L89*$E$91))</f>
        <v>0</v>
      </c>
      <c r="M91" s="25">
        <f>IF($E$90="",0,IF(Admin!M2&lt;$E$90,0,M89*$E$91))</f>
        <v>0</v>
      </c>
      <c r="N91" s="25">
        <f>IF($E$90="",0,IF(Admin!N2&lt;$E$90,0,N89*$E$91))</f>
        <v>0</v>
      </c>
      <c r="O91" s="25">
        <f>IF($E$90="",0,IF(Admin!O2&lt;$E$90,0,O89*$E$91))</f>
        <v>0</v>
      </c>
      <c r="P91" s="25">
        <f>IF($E$90="",0,IF(Admin!P2&lt;$E$90,0,P89*$E$91))</f>
        <v>0</v>
      </c>
      <c r="Q91" s="25">
        <f>IF($E$90="",0,IF(Admin!Q2&lt;$E$90,0,Q89*$E$91))</f>
        <v>0</v>
      </c>
      <c r="R91" s="25">
        <f>IF($E$90="",0,IF(Admin!R2&lt;$E$90,0,R89*$E$91))</f>
        <v>0</v>
      </c>
      <c r="S91" s="25">
        <f>IF($E$90="",0,IF(Admin!S2&lt;$E$90,0,S89*$E$91))</f>
        <v>0</v>
      </c>
      <c r="T91" s="25">
        <f>IF($E$90="",0,IF(Admin!T2&lt;$E$90,0,T89*$E$91))</f>
        <v>0</v>
      </c>
      <c r="U91" s="25">
        <f>IF($E$90="",0,IF(Admin!U2&lt;$E$90,0,U89*$E$91))</f>
        <v>0</v>
      </c>
      <c r="V91" s="25">
        <f>IF($E$90="",0,IF(Admin!V2&lt;$E$90,0,V89*$E$91))</f>
        <v>0</v>
      </c>
      <c r="W91" s="25">
        <f>IF($E$90="",0,IF(Admin!W2&lt;$E$90,0,W89*$E$91))</f>
        <v>0</v>
      </c>
      <c r="X91" s="25">
        <f>IF($E$90="",0,IF(Admin!X2&lt;$E$90,0,X89*$E$91))</f>
        <v>0</v>
      </c>
      <c r="Y91" s="25">
        <f>IF($E$90="",0,IF(Admin!Y2&lt;$E$90,0,Y89*$E$91))</f>
        <v>0</v>
      </c>
      <c r="Z91" s="25">
        <f>IF($E$90="",0,IF(Admin!Z2&lt;$E$90,0,Z89*$E$91))</f>
        <v>0</v>
      </c>
      <c r="AA91" s="25">
        <f>IF($E$90="",0,IF(Admin!AA2&lt;$E$90,0,AA89*$E$91))</f>
        <v>0</v>
      </c>
      <c r="AB91" s="25">
        <f>IF($E$90="",0,IF(Admin!AB2&lt;$E$90,0,AB89*$E$91))</f>
        <v>0</v>
      </c>
      <c r="AC91" s="25">
        <f>IF($E$90="",0,IF(Admin!AC2&lt;$E$90,0,AC89*$E$91))</f>
        <v>0</v>
      </c>
      <c r="AD91" s="25">
        <f>IF($E$90="",0,IF(Admin!AD2&lt;$E$90,0,AD89*$E$91))</f>
        <v>0</v>
      </c>
      <c r="AE91" s="25">
        <f>IF($E$90="",0,IF(Admin!AE2&lt;$E$90,0,AE89*$E$91))</f>
        <v>0</v>
      </c>
      <c r="AF91" s="25">
        <f>IF($E$90="",0,IF(Admin!AF2&lt;$E$90,0,AF89*$E$91))</f>
        <v>0</v>
      </c>
      <c r="AG91" s="25">
        <f>IF($E$90="",0,IF(Admin!AG2&lt;$E$90,0,AG89*$E$91))</f>
        <v>0</v>
      </c>
      <c r="AH91" s="25">
        <f>IF($E$90="",0,IF(Admin!AH2&lt;$E$90,0,AH89*$E$91))</f>
        <v>0</v>
      </c>
      <c r="AI91" s="25">
        <f>IF($E$90="",0,IF(Admin!AI2&lt;$E$90,0,AI89*$E$91))</f>
        <v>0</v>
      </c>
      <c r="AJ91" s="25">
        <f>IF($E$90="",0,IF(Admin!AJ2&lt;$E$90,0,AJ89*$E$91))</f>
        <v>0</v>
      </c>
      <c r="AK91" s="25">
        <f>IF($E$90="",0,IF(Admin!AK2&lt;$E$90,0,AK89*$E$91))</f>
        <v>0</v>
      </c>
      <c r="AL91" s="25">
        <f>IF($E$90="",0,IF(Admin!AL2&lt;$E$90,0,AL89*$E$91))</f>
        <v>0</v>
      </c>
      <c r="AM91" s="25">
        <f>IF($E$90="",0,IF(Admin!AM2&lt;$E$90,0,AM89*$E$91))</f>
        <v>0</v>
      </c>
      <c r="AN91" s="25">
        <f>IF($E$90="",0,IF(Admin!AN2&lt;$E$90,0,AN89*$E$91))</f>
        <v>0</v>
      </c>
    </row>
    <row r="92" spans="2:40" hidden="1" outlineLevel="1" x14ac:dyDescent="0.2">
      <c r="B92" s="58"/>
      <c r="C92" s="20"/>
      <c r="D92" s="217" t="s">
        <v>117</v>
      </c>
      <c r="E92" s="334"/>
      <c r="F92" s="335">
        <f>F89+F91</f>
        <v>0</v>
      </c>
      <c r="G92" s="335">
        <f t="shared" ref="G92" si="52">G89+G91</f>
        <v>0</v>
      </c>
      <c r="H92" s="335">
        <f t="shared" ref="H92" si="53">H89+H91</f>
        <v>0</v>
      </c>
      <c r="I92" s="335">
        <f t="shared" ref="I92" si="54">I89+I91</f>
        <v>0</v>
      </c>
      <c r="J92" s="335">
        <f t="shared" ref="J92" si="55">J89+J91</f>
        <v>0</v>
      </c>
      <c r="K92" s="335">
        <f t="shared" ref="K92" si="56">K89+K91</f>
        <v>0</v>
      </c>
      <c r="L92" s="335">
        <f t="shared" ref="L92" si="57">L89+L91</f>
        <v>0</v>
      </c>
      <c r="M92" s="335">
        <f t="shared" ref="M92" si="58">M89+M91</f>
        <v>0</v>
      </c>
      <c r="N92" s="335">
        <f t="shared" ref="N92" si="59">N89+N91</f>
        <v>0</v>
      </c>
      <c r="O92" s="335">
        <f t="shared" ref="O92" si="60">O89+O91</f>
        <v>0</v>
      </c>
      <c r="P92" s="335">
        <f t="shared" ref="P92" si="61">P89+P91</f>
        <v>0</v>
      </c>
      <c r="Q92" s="335">
        <f t="shared" ref="Q92" si="62">Q89+Q91</f>
        <v>0</v>
      </c>
      <c r="R92" s="335">
        <f t="shared" ref="R92" si="63">R89+R91</f>
        <v>0</v>
      </c>
      <c r="S92" s="335">
        <f t="shared" ref="S92" si="64">S89+S91</f>
        <v>0</v>
      </c>
      <c r="T92" s="335">
        <f t="shared" ref="T92" si="65">T89+T91</f>
        <v>0</v>
      </c>
      <c r="U92" s="335">
        <f t="shared" ref="U92" si="66">U89+U91</f>
        <v>0</v>
      </c>
      <c r="V92" s="335">
        <f t="shared" ref="V92" si="67">V89+V91</f>
        <v>0</v>
      </c>
      <c r="W92" s="335">
        <f t="shared" ref="W92" si="68">W89+W91</f>
        <v>0</v>
      </c>
      <c r="X92" s="335">
        <f t="shared" ref="X92" si="69">X89+X91</f>
        <v>0</v>
      </c>
      <c r="Y92" s="335">
        <f t="shared" ref="Y92" si="70">Y89+Y91</f>
        <v>0</v>
      </c>
      <c r="Z92" s="335">
        <f t="shared" ref="Z92" si="71">Z89+Z91</f>
        <v>0</v>
      </c>
      <c r="AA92" s="335">
        <f t="shared" ref="AA92" si="72">AA89+AA91</f>
        <v>0</v>
      </c>
      <c r="AB92" s="335">
        <f t="shared" ref="AB92" si="73">AB89+AB91</f>
        <v>0</v>
      </c>
      <c r="AC92" s="335">
        <f t="shared" ref="AC92" si="74">AC89+AC91</f>
        <v>0</v>
      </c>
      <c r="AD92" s="335">
        <f t="shared" ref="AD92" si="75">AD89+AD91</f>
        <v>0</v>
      </c>
      <c r="AE92" s="335">
        <f t="shared" ref="AE92" si="76">AE89+AE91</f>
        <v>0</v>
      </c>
      <c r="AF92" s="335">
        <f t="shared" ref="AF92" si="77">AF89+AF91</f>
        <v>0</v>
      </c>
      <c r="AG92" s="335">
        <f t="shared" ref="AG92" si="78">AG89+AG91</f>
        <v>0</v>
      </c>
      <c r="AH92" s="335">
        <f t="shared" ref="AH92" si="79">AH89+AH91</f>
        <v>0</v>
      </c>
      <c r="AI92" s="335">
        <f t="shared" ref="AI92" si="80">AI89+AI91</f>
        <v>0</v>
      </c>
      <c r="AJ92" s="335">
        <f t="shared" ref="AJ92" si="81">AJ89+AJ91</f>
        <v>0</v>
      </c>
      <c r="AK92" s="335">
        <f t="shared" ref="AK92" si="82">AK89+AK91</f>
        <v>0</v>
      </c>
      <c r="AL92" s="335">
        <f t="shared" ref="AL92" si="83">AL89+AL91</f>
        <v>0</v>
      </c>
      <c r="AM92" s="335">
        <f t="shared" ref="AM92" si="84">AM89+AM91</f>
        <v>0</v>
      </c>
      <c r="AN92" s="335">
        <f t="shared" ref="AN92" si="85">AN89+AN91</f>
        <v>0</v>
      </c>
    </row>
    <row r="93" spans="2:40" hidden="1" outlineLevel="1" x14ac:dyDescent="0.2">
      <c r="B93" s="17" t="s">
        <v>129</v>
      </c>
      <c r="C93" s="20"/>
      <c r="D93" s="24" t="s">
        <v>402</v>
      </c>
      <c r="E93" s="257"/>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row>
    <row r="94" spans="2:40" hidden="1" outlineLevel="1" x14ac:dyDescent="0.2">
      <c r="B94" s="58"/>
      <c r="C94" s="20"/>
      <c r="D94" s="24" t="s">
        <v>113</v>
      </c>
      <c r="E94" s="267"/>
      <c r="F94" s="25">
        <f>IF($E$93="",0,IF(Admin!F2&lt;$E$93,0,F92*$E$94))</f>
        <v>0</v>
      </c>
      <c r="G94" s="25">
        <f>IF($E$93="",0,IF(Admin!G2&lt;$E$93,0,G92*$E$94))</f>
        <v>0</v>
      </c>
      <c r="H94" s="25">
        <f>IF($E$93="",0,IF(Admin!H2&lt;$E$93,0,H92*$E$94))</f>
        <v>0</v>
      </c>
      <c r="I94" s="25">
        <f>IF($E$93="",0,IF(Admin!I2&lt;$E$93,0,I92*$E$94))</f>
        <v>0</v>
      </c>
      <c r="J94" s="25">
        <f>IF($E$93="",0,IF(Admin!J2&lt;$E$93,0,J92*$E$94))</f>
        <v>0</v>
      </c>
      <c r="K94" s="25">
        <f>IF($E$93="",0,IF(Admin!K2&lt;$E$93,0,K92*$E$94))</f>
        <v>0</v>
      </c>
      <c r="L94" s="25">
        <f>IF($E$93="",0,IF(Admin!L2&lt;$E$93,0,L92*$E$94))</f>
        <v>0</v>
      </c>
      <c r="M94" s="25">
        <f>IF($E$93="",0,IF(Admin!M2&lt;$E$93,0,M92*$E$94))</f>
        <v>0</v>
      </c>
      <c r="N94" s="25">
        <f>IF($E$93="",0,IF(Admin!N2&lt;$E$93,0,N92*$E$94))</f>
        <v>0</v>
      </c>
      <c r="O94" s="25">
        <f>IF($E$93="",0,IF(Admin!O2&lt;$E$93,0,O92*$E$94))</f>
        <v>0</v>
      </c>
      <c r="P94" s="25">
        <f>IF($E$93="",0,IF(Admin!P2&lt;$E$93,0,P92*$E$94))</f>
        <v>0</v>
      </c>
      <c r="Q94" s="25">
        <f>IF($E$93="",0,IF(Admin!Q2&lt;$E$93,0,Q92*$E$94))</f>
        <v>0</v>
      </c>
      <c r="R94" s="25">
        <f>IF($E$93="",0,IF(Admin!R2&lt;$E$93,0,R92*$E$94))</f>
        <v>0</v>
      </c>
      <c r="S94" s="25">
        <f>IF($E$93="",0,IF(Admin!S2&lt;$E$93,0,S92*$E$94))</f>
        <v>0</v>
      </c>
      <c r="T94" s="25">
        <f>IF($E$93="",0,IF(Admin!T2&lt;$E$93,0,T92*$E$94))</f>
        <v>0</v>
      </c>
      <c r="U94" s="25">
        <f>IF($E$93="",0,IF(Admin!U2&lt;$E$93,0,U92*$E$94))</f>
        <v>0</v>
      </c>
      <c r="V94" s="25">
        <f>IF($E$93="",0,IF(Admin!V2&lt;$E$93,0,V92*$E$94))</f>
        <v>0</v>
      </c>
      <c r="W94" s="25">
        <f>IF($E$93="",0,IF(Admin!W2&lt;$E$93,0,W92*$E$94))</f>
        <v>0</v>
      </c>
      <c r="X94" s="25">
        <f>IF($E$93="",0,IF(Admin!X2&lt;$E$93,0,X92*$E$94))</f>
        <v>0</v>
      </c>
      <c r="Y94" s="25">
        <f>IF($E$93="",0,IF(Admin!Y2&lt;$E$93,0,Y92*$E$94))</f>
        <v>0</v>
      </c>
      <c r="Z94" s="25">
        <f>IF($E$93="",0,IF(Admin!Z2&lt;$E$93,0,Z92*$E$94))</f>
        <v>0</v>
      </c>
      <c r="AA94" s="25">
        <f>IF($E$93="",0,IF(Admin!AA2&lt;$E$93,0,AA92*$E$94))</f>
        <v>0</v>
      </c>
      <c r="AB94" s="25">
        <f>IF($E$93="",0,IF(Admin!AB2&lt;$E$93,0,AB92*$E$94))</f>
        <v>0</v>
      </c>
      <c r="AC94" s="25">
        <f>IF($E$93="",0,IF(Admin!AC2&lt;$E$93,0,AC92*$E$94))</f>
        <v>0</v>
      </c>
      <c r="AD94" s="25">
        <f>IF($E$93="",0,IF(Admin!AD2&lt;$E$93,0,AD92*$E$94))</f>
        <v>0</v>
      </c>
      <c r="AE94" s="25">
        <f>IF($E$93="",0,IF(Admin!AE2&lt;$E$93,0,AE92*$E$94))</f>
        <v>0</v>
      </c>
      <c r="AF94" s="25">
        <f>IF($E$93="",0,IF(Admin!AF2&lt;$E$93,0,AF92*$E$94))</f>
        <v>0</v>
      </c>
      <c r="AG94" s="25">
        <f>IF($E$93="",0,IF(Admin!AG2&lt;$E$93,0,AG92*$E$94))</f>
        <v>0</v>
      </c>
      <c r="AH94" s="25">
        <f>IF($E$93="",0,IF(Admin!AH2&lt;$E$93,0,AH92*$E$94))</f>
        <v>0</v>
      </c>
      <c r="AI94" s="25">
        <f>IF($E$93="",0,IF(Admin!AI2&lt;$E$93,0,AI92*$E$94))</f>
        <v>0</v>
      </c>
      <c r="AJ94" s="25">
        <f>IF($E$93="",0,IF(Admin!AJ2&lt;$E$93,0,AJ92*$E$94))</f>
        <v>0</v>
      </c>
      <c r="AK94" s="25">
        <f>IF($E$93="",0,IF(Admin!AK2&lt;$E$93,0,AK92*$E$94))</f>
        <v>0</v>
      </c>
      <c r="AL94" s="25">
        <f>IF($E$93="",0,IF(Admin!AL2&lt;$E$93,0,AL92*$E$94))</f>
        <v>0</v>
      </c>
      <c r="AM94" s="25">
        <f>IF($E$93="",0,IF(Admin!AM2&lt;$E$93,0,AM92*$E$94))</f>
        <v>0</v>
      </c>
      <c r="AN94" s="25">
        <f>IF($E$93="",0,IF(Admin!AN2&lt;$E$93,0,AN92*$E$94))</f>
        <v>0</v>
      </c>
    </row>
    <row r="95" spans="2:40" collapsed="1" x14ac:dyDescent="0.2">
      <c r="B95" s="58"/>
      <c r="C95" s="20"/>
      <c r="D95" s="217" t="s">
        <v>9</v>
      </c>
      <c r="E95" s="334"/>
      <c r="F95" s="335">
        <f>F92+F94</f>
        <v>0</v>
      </c>
      <c r="G95" s="335">
        <f t="shared" ref="G95" si="86">G92+G94</f>
        <v>0</v>
      </c>
      <c r="H95" s="335">
        <f t="shared" ref="H95" si="87">H92+H94</f>
        <v>0</v>
      </c>
      <c r="I95" s="335">
        <f t="shared" ref="I95" si="88">I92+I94</f>
        <v>0</v>
      </c>
      <c r="J95" s="335">
        <f t="shared" ref="J95" si="89">J92+J94</f>
        <v>0</v>
      </c>
      <c r="K95" s="335">
        <f t="shared" ref="K95" si="90">K92+K94</f>
        <v>0</v>
      </c>
      <c r="L95" s="335">
        <f t="shared" ref="L95" si="91">L92+L94</f>
        <v>0</v>
      </c>
      <c r="M95" s="335">
        <f t="shared" ref="M95" si="92">M92+M94</f>
        <v>0</v>
      </c>
      <c r="N95" s="335">
        <f t="shared" ref="N95" si="93">N92+N94</f>
        <v>0</v>
      </c>
      <c r="O95" s="335">
        <f t="shared" ref="O95" si="94">O92+O94</f>
        <v>0</v>
      </c>
      <c r="P95" s="335">
        <f t="shared" ref="P95" si="95">P92+P94</f>
        <v>0</v>
      </c>
      <c r="Q95" s="335">
        <f t="shared" ref="Q95" si="96">Q92+Q94</f>
        <v>0</v>
      </c>
      <c r="R95" s="335">
        <f t="shared" ref="R95" si="97">R92+R94</f>
        <v>0</v>
      </c>
      <c r="S95" s="335">
        <f t="shared" ref="S95" si="98">S92+S94</f>
        <v>0</v>
      </c>
      <c r="T95" s="335">
        <f t="shared" ref="T95" si="99">T92+T94</f>
        <v>0</v>
      </c>
      <c r="U95" s="335">
        <f t="shared" ref="U95" si="100">U92+U94</f>
        <v>0</v>
      </c>
      <c r="V95" s="335">
        <f t="shared" ref="V95" si="101">V92+V94</f>
        <v>0</v>
      </c>
      <c r="W95" s="335">
        <f t="shared" ref="W95" si="102">W92+W94</f>
        <v>0</v>
      </c>
      <c r="X95" s="335">
        <f t="shared" ref="X95" si="103">X92+X94</f>
        <v>0</v>
      </c>
      <c r="Y95" s="335">
        <f t="shared" ref="Y95" si="104">Y92+Y94</f>
        <v>0</v>
      </c>
      <c r="Z95" s="335">
        <f t="shared" ref="Z95" si="105">Z92+Z94</f>
        <v>0</v>
      </c>
      <c r="AA95" s="335">
        <f t="shared" ref="AA95" si="106">AA92+AA94</f>
        <v>0</v>
      </c>
      <c r="AB95" s="335">
        <f t="shared" ref="AB95" si="107">AB92+AB94</f>
        <v>0</v>
      </c>
      <c r="AC95" s="335">
        <f t="shared" ref="AC95" si="108">AC92+AC94</f>
        <v>0</v>
      </c>
      <c r="AD95" s="335">
        <f t="shared" ref="AD95" si="109">AD92+AD94</f>
        <v>0</v>
      </c>
      <c r="AE95" s="335">
        <f t="shared" ref="AE95" si="110">AE92+AE94</f>
        <v>0</v>
      </c>
      <c r="AF95" s="335">
        <f t="shared" ref="AF95" si="111">AF92+AF94</f>
        <v>0</v>
      </c>
      <c r="AG95" s="335">
        <f t="shared" ref="AG95" si="112">AG92+AG94</f>
        <v>0</v>
      </c>
      <c r="AH95" s="335">
        <f t="shared" ref="AH95" si="113">AH92+AH94</f>
        <v>0</v>
      </c>
      <c r="AI95" s="335">
        <f t="shared" ref="AI95" si="114">AI92+AI94</f>
        <v>0</v>
      </c>
      <c r="AJ95" s="335">
        <f t="shared" ref="AJ95" si="115">AJ92+AJ94</f>
        <v>0</v>
      </c>
      <c r="AK95" s="335">
        <f t="shared" ref="AK95" si="116">AK92+AK94</f>
        <v>0</v>
      </c>
      <c r="AL95" s="335">
        <f t="shared" ref="AL95" si="117">AL92+AL94</f>
        <v>0</v>
      </c>
      <c r="AM95" s="335">
        <f t="shared" ref="AM95" si="118">AM92+AM94</f>
        <v>0</v>
      </c>
      <c r="AN95" s="335">
        <f>AN92+AN94</f>
        <v>0</v>
      </c>
    </row>
    <row r="96" spans="2:40" s="152" customFormat="1" x14ac:dyDescent="0.2">
      <c r="B96" s="149"/>
      <c r="C96" s="150"/>
      <c r="D96" s="163"/>
      <c r="E96" s="151"/>
      <c r="F96" s="164"/>
      <c r="G96" s="164"/>
      <c r="H96" s="164"/>
      <c r="I96" s="164"/>
      <c r="J96" s="164"/>
      <c r="K96" s="164"/>
      <c r="L96" s="164"/>
      <c r="M96" s="164"/>
      <c r="N96" s="164"/>
      <c r="O96" s="164"/>
      <c r="P96" s="164"/>
      <c r="Q96" s="164"/>
      <c r="R96" s="164"/>
      <c r="S96" s="164"/>
      <c r="T96" s="164"/>
      <c r="U96" s="164"/>
      <c r="V96" s="164"/>
      <c r="W96" s="164"/>
      <c r="X96" s="164"/>
      <c r="Y96" s="164"/>
      <c r="Z96" s="164"/>
      <c r="AA96" s="164"/>
      <c r="AB96" s="164"/>
      <c r="AC96" s="164"/>
      <c r="AD96" s="164"/>
      <c r="AE96" s="164"/>
      <c r="AF96" s="164"/>
      <c r="AG96" s="164"/>
      <c r="AH96" s="164"/>
      <c r="AI96" s="164"/>
      <c r="AJ96" s="164"/>
      <c r="AK96" s="164"/>
      <c r="AL96" s="164"/>
      <c r="AM96" s="164"/>
      <c r="AN96" s="164"/>
    </row>
    <row r="97" spans="2:40" x14ac:dyDescent="0.2">
      <c r="B97" s="58"/>
      <c r="C97" s="219" t="s">
        <v>417</v>
      </c>
      <c r="D97" s="217"/>
      <c r="E97" s="157"/>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row>
    <row r="98" spans="2:40" hidden="1" outlineLevel="1" x14ac:dyDescent="0.2">
      <c r="B98" s="58"/>
      <c r="C98" s="20"/>
      <c r="D98" s="24" t="s">
        <v>407</v>
      </c>
      <c r="E98" s="144">
        <f>F24</f>
        <v>0</v>
      </c>
      <c r="F98" s="266">
        <f t="shared" ref="F98:J99" si="119">$E98*F66*12</f>
        <v>0</v>
      </c>
      <c r="G98" s="266">
        <f t="shared" si="119"/>
        <v>0</v>
      </c>
      <c r="H98" s="266">
        <f t="shared" si="119"/>
        <v>0</v>
      </c>
      <c r="I98" s="266">
        <f t="shared" si="119"/>
        <v>0</v>
      </c>
      <c r="J98" s="266">
        <f t="shared" si="119"/>
        <v>0</v>
      </c>
      <c r="K98" s="25">
        <f>$J98*Admin!K$14</f>
        <v>0</v>
      </c>
      <c r="L98" s="25">
        <f>$J98*Admin!L$14</f>
        <v>0</v>
      </c>
      <c r="M98" s="25">
        <f>$J98*Admin!M$14</f>
        <v>0</v>
      </c>
      <c r="N98" s="25">
        <f>$J98*Admin!N$14</f>
        <v>0</v>
      </c>
      <c r="O98" s="25">
        <f>$J98*Admin!O$14</f>
        <v>0</v>
      </c>
      <c r="P98" s="25">
        <f>$J98*Admin!P$14</f>
        <v>0</v>
      </c>
      <c r="Q98" s="25">
        <f>$J98*Admin!Q$14</f>
        <v>0</v>
      </c>
      <c r="R98" s="25">
        <f>$J98*Admin!R$14</f>
        <v>0</v>
      </c>
      <c r="S98" s="25">
        <f>$J98*Admin!S$14</f>
        <v>0</v>
      </c>
      <c r="T98" s="25">
        <f>$J98*Admin!T$14</f>
        <v>0</v>
      </c>
      <c r="U98" s="25">
        <f>$J98*Admin!U$14</f>
        <v>0</v>
      </c>
      <c r="V98" s="25">
        <f>$J98*Admin!V$14</f>
        <v>0</v>
      </c>
      <c r="W98" s="25">
        <f>$J98*Admin!W$14</f>
        <v>0</v>
      </c>
      <c r="X98" s="25">
        <f>$J98*Admin!X$14</f>
        <v>0</v>
      </c>
      <c r="Y98" s="25">
        <f>$J98*Admin!Y$14</f>
        <v>0</v>
      </c>
      <c r="Z98" s="25">
        <f>$J98*Admin!Z$14</f>
        <v>0</v>
      </c>
      <c r="AA98" s="25">
        <f>$J98*Admin!AA$14</f>
        <v>0</v>
      </c>
      <c r="AB98" s="25">
        <f>$J98*Admin!AB$14</f>
        <v>0</v>
      </c>
      <c r="AC98" s="25">
        <f>$J98*Admin!AC$14</f>
        <v>0</v>
      </c>
      <c r="AD98" s="25">
        <f>$J98*Admin!AD$14</f>
        <v>0</v>
      </c>
      <c r="AE98" s="25">
        <f>$J98*Admin!AE$14</f>
        <v>0</v>
      </c>
      <c r="AF98" s="25">
        <f>$J98*Admin!AF$14</f>
        <v>0</v>
      </c>
      <c r="AG98" s="25">
        <f>$J98*Admin!AG$14</f>
        <v>0</v>
      </c>
      <c r="AH98" s="25">
        <f>$J98*Admin!AH$14</f>
        <v>0</v>
      </c>
      <c r="AI98" s="25">
        <f>$J98*Admin!AI$14</f>
        <v>0</v>
      </c>
      <c r="AJ98" s="25">
        <f>$J98*Admin!AJ$14</f>
        <v>0</v>
      </c>
      <c r="AK98" s="25">
        <f>$J98*Admin!AK$14</f>
        <v>0</v>
      </c>
      <c r="AL98" s="25">
        <f>$J98*Admin!AL$14</f>
        <v>0</v>
      </c>
      <c r="AM98" s="25">
        <f>$J98*Admin!AM$14</f>
        <v>0</v>
      </c>
      <c r="AN98" s="25">
        <f>$J98*Admin!AN$14</f>
        <v>0</v>
      </c>
    </row>
    <row r="99" spans="2:40" hidden="1" outlineLevel="1" x14ac:dyDescent="0.2">
      <c r="B99" s="58"/>
      <c r="C99" s="20"/>
      <c r="D99" s="24" t="s">
        <v>408</v>
      </c>
      <c r="E99" s="144">
        <f>F25</f>
        <v>0</v>
      </c>
      <c r="F99" s="266">
        <f t="shared" si="119"/>
        <v>0</v>
      </c>
      <c r="G99" s="266">
        <f t="shared" si="119"/>
        <v>0</v>
      </c>
      <c r="H99" s="266">
        <f t="shared" si="119"/>
        <v>0</v>
      </c>
      <c r="I99" s="266">
        <f t="shared" si="119"/>
        <v>0</v>
      </c>
      <c r="J99" s="266">
        <f t="shared" si="119"/>
        <v>0</v>
      </c>
      <c r="K99" s="25">
        <f>$J99*Admin!K$14</f>
        <v>0</v>
      </c>
      <c r="L99" s="25">
        <f>$J99*Admin!L$14</f>
        <v>0</v>
      </c>
      <c r="M99" s="25">
        <f>$J99*Admin!M$14</f>
        <v>0</v>
      </c>
      <c r="N99" s="25">
        <f>$J99*Admin!N$14</f>
        <v>0</v>
      </c>
      <c r="O99" s="25">
        <f>$J99*Admin!O$14</f>
        <v>0</v>
      </c>
      <c r="P99" s="25">
        <f>$J99*Admin!P$14</f>
        <v>0</v>
      </c>
      <c r="Q99" s="25">
        <f>$J99*Admin!Q$14</f>
        <v>0</v>
      </c>
      <c r="R99" s="25">
        <f>$J99*Admin!R$14</f>
        <v>0</v>
      </c>
      <c r="S99" s="25">
        <f>$J99*Admin!S$14</f>
        <v>0</v>
      </c>
      <c r="T99" s="25">
        <f>$J99*Admin!T$14</f>
        <v>0</v>
      </c>
      <c r="U99" s="25">
        <f>$J99*Admin!U$14</f>
        <v>0</v>
      </c>
      <c r="V99" s="25">
        <f>$J99*Admin!V$14</f>
        <v>0</v>
      </c>
      <c r="W99" s="25">
        <f>$J99*Admin!W$14</f>
        <v>0</v>
      </c>
      <c r="X99" s="25">
        <f>$J99*Admin!X$14</f>
        <v>0</v>
      </c>
      <c r="Y99" s="25">
        <f>$J99*Admin!Y$14</f>
        <v>0</v>
      </c>
      <c r="Z99" s="25">
        <f>$J99*Admin!Z$14</f>
        <v>0</v>
      </c>
      <c r="AA99" s="25">
        <f>$J99*Admin!AA$14</f>
        <v>0</v>
      </c>
      <c r="AB99" s="25">
        <f>$J99*Admin!AB$14</f>
        <v>0</v>
      </c>
      <c r="AC99" s="25">
        <f>$J99*Admin!AC$14</f>
        <v>0</v>
      </c>
      <c r="AD99" s="25">
        <f>$J99*Admin!AD$14</f>
        <v>0</v>
      </c>
      <c r="AE99" s="25">
        <f>$J99*Admin!AE$14</f>
        <v>0</v>
      </c>
      <c r="AF99" s="25">
        <f>$J99*Admin!AF$14</f>
        <v>0</v>
      </c>
      <c r="AG99" s="25">
        <f>$J99*Admin!AG$14</f>
        <v>0</v>
      </c>
      <c r="AH99" s="25">
        <f>$J99*Admin!AH$14</f>
        <v>0</v>
      </c>
      <c r="AI99" s="25">
        <f>$J99*Admin!AI$14</f>
        <v>0</v>
      </c>
      <c r="AJ99" s="25">
        <f>$J99*Admin!AJ$14</f>
        <v>0</v>
      </c>
      <c r="AK99" s="25">
        <f>$J99*Admin!AK$14</f>
        <v>0</v>
      </c>
      <c r="AL99" s="25">
        <f>$J99*Admin!AL$14</f>
        <v>0</v>
      </c>
      <c r="AM99" s="25">
        <f>$J99*Admin!AM$14</f>
        <v>0</v>
      </c>
      <c r="AN99" s="25">
        <f>$J99*Admin!AN$14</f>
        <v>0</v>
      </c>
    </row>
    <row r="100" spans="2:40" hidden="1" outlineLevel="1" x14ac:dyDescent="0.2">
      <c r="B100" s="58"/>
      <c r="C100" s="20"/>
      <c r="D100" s="217" t="s">
        <v>405</v>
      </c>
      <c r="E100" s="334"/>
      <c r="F100" s="335">
        <f t="shared" ref="F100:AN100" si="120">SUM(F98:F99)</f>
        <v>0</v>
      </c>
      <c r="G100" s="335">
        <f t="shared" si="120"/>
        <v>0</v>
      </c>
      <c r="H100" s="335">
        <f t="shared" si="120"/>
        <v>0</v>
      </c>
      <c r="I100" s="335">
        <f t="shared" si="120"/>
        <v>0</v>
      </c>
      <c r="J100" s="335">
        <f t="shared" si="120"/>
        <v>0</v>
      </c>
      <c r="K100" s="335">
        <f t="shared" si="120"/>
        <v>0</v>
      </c>
      <c r="L100" s="335">
        <f t="shared" si="120"/>
        <v>0</v>
      </c>
      <c r="M100" s="335">
        <f t="shared" si="120"/>
        <v>0</v>
      </c>
      <c r="N100" s="335">
        <f t="shared" si="120"/>
        <v>0</v>
      </c>
      <c r="O100" s="335">
        <f t="shared" si="120"/>
        <v>0</v>
      </c>
      <c r="P100" s="335">
        <f t="shared" si="120"/>
        <v>0</v>
      </c>
      <c r="Q100" s="335">
        <f t="shared" si="120"/>
        <v>0</v>
      </c>
      <c r="R100" s="335">
        <f t="shared" si="120"/>
        <v>0</v>
      </c>
      <c r="S100" s="335">
        <f t="shared" si="120"/>
        <v>0</v>
      </c>
      <c r="T100" s="335">
        <f t="shared" si="120"/>
        <v>0</v>
      </c>
      <c r="U100" s="335">
        <f t="shared" si="120"/>
        <v>0</v>
      </c>
      <c r="V100" s="335">
        <f t="shared" si="120"/>
        <v>0</v>
      </c>
      <c r="W100" s="335">
        <f t="shared" si="120"/>
        <v>0</v>
      </c>
      <c r="X100" s="335">
        <f t="shared" si="120"/>
        <v>0</v>
      </c>
      <c r="Y100" s="335">
        <f t="shared" si="120"/>
        <v>0</v>
      </c>
      <c r="Z100" s="335">
        <f t="shared" si="120"/>
        <v>0</v>
      </c>
      <c r="AA100" s="335">
        <f t="shared" si="120"/>
        <v>0</v>
      </c>
      <c r="AB100" s="335">
        <f t="shared" si="120"/>
        <v>0</v>
      </c>
      <c r="AC100" s="335">
        <f t="shared" si="120"/>
        <v>0</v>
      </c>
      <c r="AD100" s="335">
        <f t="shared" si="120"/>
        <v>0</v>
      </c>
      <c r="AE100" s="335">
        <f t="shared" si="120"/>
        <v>0</v>
      </c>
      <c r="AF100" s="335">
        <f t="shared" si="120"/>
        <v>0</v>
      </c>
      <c r="AG100" s="335">
        <f t="shared" si="120"/>
        <v>0</v>
      </c>
      <c r="AH100" s="335">
        <f t="shared" si="120"/>
        <v>0</v>
      </c>
      <c r="AI100" s="335">
        <f t="shared" si="120"/>
        <v>0</v>
      </c>
      <c r="AJ100" s="335">
        <f t="shared" si="120"/>
        <v>0</v>
      </c>
      <c r="AK100" s="335">
        <f t="shared" si="120"/>
        <v>0</v>
      </c>
      <c r="AL100" s="335">
        <f t="shared" si="120"/>
        <v>0</v>
      </c>
      <c r="AM100" s="335">
        <f t="shared" si="120"/>
        <v>0</v>
      </c>
      <c r="AN100" s="335">
        <f t="shared" si="120"/>
        <v>0</v>
      </c>
    </row>
    <row r="101" spans="2:40" hidden="1" outlineLevel="1" x14ac:dyDescent="0.2">
      <c r="B101" s="17" t="s">
        <v>129</v>
      </c>
      <c r="C101" s="20"/>
      <c r="D101" s="24" t="s">
        <v>401</v>
      </c>
      <c r="E101" s="257"/>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row>
    <row r="102" spans="2:40" hidden="1" outlineLevel="1" x14ac:dyDescent="0.2">
      <c r="B102" s="58"/>
      <c r="C102" s="20"/>
      <c r="D102" s="24" t="s">
        <v>113</v>
      </c>
      <c r="E102" s="267"/>
      <c r="F102" s="25">
        <f>IF($E$101="",0,IF(Admin!F2&lt;$E$101,0,F100*$E$102))</f>
        <v>0</v>
      </c>
      <c r="G102" s="25">
        <f>IF($E$101="",0,IF(Admin!G2&lt;$E$101,0,G100*$E$102))</f>
        <v>0</v>
      </c>
      <c r="H102" s="25">
        <f>IF($E$101="",0,IF(Admin!H2&lt;$E$101,0,H100*$E$102))</f>
        <v>0</v>
      </c>
      <c r="I102" s="25">
        <f>IF($E$101="",0,IF(Admin!I2&lt;$E$101,0,I100*$E$102))</f>
        <v>0</v>
      </c>
      <c r="J102" s="25">
        <f>IF($E$101="",0,IF(Admin!J2&lt;$E$101,0,J100*$E$102))</f>
        <v>0</v>
      </c>
      <c r="K102" s="25">
        <f>IF($E$101="",0,IF(Admin!K2&lt;$E$101,0,K100*$E$102))</f>
        <v>0</v>
      </c>
      <c r="L102" s="25">
        <f>IF($E$101="",0,IF(Admin!L2&lt;$E$101,0,L100*$E$102))</f>
        <v>0</v>
      </c>
      <c r="M102" s="25">
        <f>IF($E$101="",0,IF(Admin!M2&lt;$E$101,0,M100*$E$102))</f>
        <v>0</v>
      </c>
      <c r="N102" s="25">
        <f>IF($E$101="",0,IF(Admin!N2&lt;$E$101,0,N100*$E$102))</f>
        <v>0</v>
      </c>
      <c r="O102" s="25">
        <f>IF($E$101="",0,IF(Admin!O2&lt;$E$101,0,O100*$E$102))</f>
        <v>0</v>
      </c>
      <c r="P102" s="25">
        <f>IF($E$101="",0,IF(Admin!P2&lt;$E$101,0,P100*$E$102))</f>
        <v>0</v>
      </c>
      <c r="Q102" s="25">
        <f>IF($E$101="",0,IF(Admin!Q2&lt;$E$101,0,Q100*$E$102))</f>
        <v>0</v>
      </c>
      <c r="R102" s="25">
        <f>IF($E$101="",0,IF(Admin!R2&lt;$E$101,0,R100*$E$102))</f>
        <v>0</v>
      </c>
      <c r="S102" s="25">
        <f>IF($E$101="",0,IF(Admin!S2&lt;$E$101,0,S100*$E$102))</f>
        <v>0</v>
      </c>
      <c r="T102" s="25">
        <f>IF($E$101="",0,IF(Admin!T2&lt;$E$101,0,T100*$E$102))</f>
        <v>0</v>
      </c>
      <c r="U102" s="25">
        <f>IF($E$101="",0,IF(Admin!U2&lt;$E$101,0,U100*$E$102))</f>
        <v>0</v>
      </c>
      <c r="V102" s="25">
        <f>IF($E$101="",0,IF(Admin!V2&lt;$E$101,0,V100*$E$102))</f>
        <v>0</v>
      </c>
      <c r="W102" s="25">
        <f>IF($E$101="",0,IF(Admin!W2&lt;$E$101,0,W100*$E$102))</f>
        <v>0</v>
      </c>
      <c r="X102" s="25">
        <f>IF($E$101="",0,IF(Admin!X2&lt;$E$101,0,X100*$E$102))</f>
        <v>0</v>
      </c>
      <c r="Y102" s="25">
        <f>IF($E$101="",0,IF(Admin!Y2&lt;$E$101,0,Y100*$E$102))</f>
        <v>0</v>
      </c>
      <c r="Z102" s="25">
        <f>IF($E$101="",0,IF(Admin!Z2&lt;$E$101,0,Z100*$E$102))</f>
        <v>0</v>
      </c>
      <c r="AA102" s="25">
        <f>IF($E$101="",0,IF(Admin!AA2&lt;$E$101,0,AA100*$E$102))</f>
        <v>0</v>
      </c>
      <c r="AB102" s="25">
        <f>IF($E$101="",0,IF(Admin!AB2&lt;$E$101,0,AB100*$E$102))</f>
        <v>0</v>
      </c>
      <c r="AC102" s="25">
        <f>IF($E$101="",0,IF(Admin!AC2&lt;$E$101,0,AC100*$E$102))</f>
        <v>0</v>
      </c>
      <c r="AD102" s="25">
        <f>IF($E$101="",0,IF(Admin!AD2&lt;$E$101,0,AD100*$E$102))</f>
        <v>0</v>
      </c>
      <c r="AE102" s="25">
        <f>IF($E$101="",0,IF(Admin!AE2&lt;$E$101,0,AE100*$E$102))</f>
        <v>0</v>
      </c>
      <c r="AF102" s="25">
        <f>IF($E$101="",0,IF(Admin!AF2&lt;$E$101,0,AF100*$E$102))</f>
        <v>0</v>
      </c>
      <c r="AG102" s="25">
        <f>IF($E$101="",0,IF(Admin!AG2&lt;$E$101,0,AG100*$E$102))</f>
        <v>0</v>
      </c>
      <c r="AH102" s="25">
        <f>IF($E$101="",0,IF(Admin!AH2&lt;$E$101,0,AH100*$E$102))</f>
        <v>0</v>
      </c>
      <c r="AI102" s="25">
        <f>IF($E$101="",0,IF(Admin!AI2&lt;$E$101,0,AI100*$E$102))</f>
        <v>0</v>
      </c>
      <c r="AJ102" s="25">
        <f>IF($E$101="",0,IF(Admin!AJ2&lt;$E$101,0,AJ100*$E$102))</f>
        <v>0</v>
      </c>
      <c r="AK102" s="25">
        <f>IF($E$101="",0,IF(Admin!AK2&lt;$E$101,0,AK100*$E$102))</f>
        <v>0</v>
      </c>
      <c r="AL102" s="25">
        <f>IF($E$101="",0,IF(Admin!AL2&lt;$E$101,0,AL100*$E$102))</f>
        <v>0</v>
      </c>
      <c r="AM102" s="25">
        <f>IF($E$101="",0,IF(Admin!AM2&lt;$E$101,0,AM100*$E$102))</f>
        <v>0</v>
      </c>
      <c r="AN102" s="25">
        <f>IF($E$101="",0,IF(Admin!AN2&lt;$E$101,0,AN100*$E$102))</f>
        <v>0</v>
      </c>
    </row>
    <row r="103" spans="2:40" hidden="1" outlineLevel="1" x14ac:dyDescent="0.2">
      <c r="B103" s="58"/>
      <c r="C103" s="20"/>
      <c r="D103" s="217" t="s">
        <v>406</v>
      </c>
      <c r="E103" s="334"/>
      <c r="F103" s="335">
        <f>F100+F102</f>
        <v>0</v>
      </c>
      <c r="G103" s="335">
        <f t="shared" ref="G103:AN103" si="121">G100+G102</f>
        <v>0</v>
      </c>
      <c r="H103" s="335">
        <f t="shared" si="121"/>
        <v>0</v>
      </c>
      <c r="I103" s="335">
        <f t="shared" si="121"/>
        <v>0</v>
      </c>
      <c r="J103" s="335">
        <f t="shared" si="121"/>
        <v>0</v>
      </c>
      <c r="K103" s="335">
        <f t="shared" si="121"/>
        <v>0</v>
      </c>
      <c r="L103" s="335">
        <f t="shared" si="121"/>
        <v>0</v>
      </c>
      <c r="M103" s="335">
        <f t="shared" si="121"/>
        <v>0</v>
      </c>
      <c r="N103" s="335">
        <f t="shared" si="121"/>
        <v>0</v>
      </c>
      <c r="O103" s="335">
        <f t="shared" si="121"/>
        <v>0</v>
      </c>
      <c r="P103" s="335">
        <f t="shared" si="121"/>
        <v>0</v>
      </c>
      <c r="Q103" s="335">
        <f t="shared" si="121"/>
        <v>0</v>
      </c>
      <c r="R103" s="335">
        <f t="shared" si="121"/>
        <v>0</v>
      </c>
      <c r="S103" s="335">
        <f t="shared" si="121"/>
        <v>0</v>
      </c>
      <c r="T103" s="335">
        <f t="shared" si="121"/>
        <v>0</v>
      </c>
      <c r="U103" s="335">
        <f t="shared" si="121"/>
        <v>0</v>
      </c>
      <c r="V103" s="335">
        <f t="shared" si="121"/>
        <v>0</v>
      </c>
      <c r="W103" s="335">
        <f t="shared" si="121"/>
        <v>0</v>
      </c>
      <c r="X103" s="335">
        <f t="shared" si="121"/>
        <v>0</v>
      </c>
      <c r="Y103" s="335">
        <f t="shared" si="121"/>
        <v>0</v>
      </c>
      <c r="Z103" s="335">
        <f t="shared" si="121"/>
        <v>0</v>
      </c>
      <c r="AA103" s="335">
        <f t="shared" si="121"/>
        <v>0</v>
      </c>
      <c r="AB103" s="335">
        <f t="shared" si="121"/>
        <v>0</v>
      </c>
      <c r="AC103" s="335">
        <f t="shared" si="121"/>
        <v>0</v>
      </c>
      <c r="AD103" s="335">
        <f t="shared" si="121"/>
        <v>0</v>
      </c>
      <c r="AE103" s="335">
        <f t="shared" si="121"/>
        <v>0</v>
      </c>
      <c r="AF103" s="335">
        <f t="shared" si="121"/>
        <v>0</v>
      </c>
      <c r="AG103" s="335">
        <f t="shared" si="121"/>
        <v>0</v>
      </c>
      <c r="AH103" s="335">
        <f t="shared" si="121"/>
        <v>0</v>
      </c>
      <c r="AI103" s="335">
        <f t="shared" si="121"/>
        <v>0</v>
      </c>
      <c r="AJ103" s="335">
        <f t="shared" si="121"/>
        <v>0</v>
      </c>
      <c r="AK103" s="335">
        <f t="shared" si="121"/>
        <v>0</v>
      </c>
      <c r="AL103" s="335">
        <f t="shared" si="121"/>
        <v>0</v>
      </c>
      <c r="AM103" s="335">
        <f t="shared" si="121"/>
        <v>0</v>
      </c>
      <c r="AN103" s="335">
        <f t="shared" si="121"/>
        <v>0</v>
      </c>
    </row>
    <row r="104" spans="2:40" hidden="1" outlineLevel="1" x14ac:dyDescent="0.2">
      <c r="B104" s="17" t="s">
        <v>129</v>
      </c>
      <c r="C104" s="20"/>
      <c r="D104" s="24" t="s">
        <v>402</v>
      </c>
      <c r="E104" s="257"/>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row>
    <row r="105" spans="2:40" hidden="1" outlineLevel="1" x14ac:dyDescent="0.2">
      <c r="B105" s="58"/>
      <c r="C105" s="20"/>
      <c r="D105" s="24" t="s">
        <v>113</v>
      </c>
      <c r="E105" s="267"/>
      <c r="F105" s="25">
        <f>IF($E$104="",0,IF(Admin!F2&lt;$E$104,0,F103*$E$105))</f>
        <v>0</v>
      </c>
      <c r="G105" s="25">
        <f>IF($E$104="",0,IF(Admin!G2&lt;$E$104,0,G103*$E$105))</f>
        <v>0</v>
      </c>
      <c r="H105" s="25">
        <f>IF($E$104="",0,IF(Admin!H2&lt;$E$104,0,H103*$E$105))</f>
        <v>0</v>
      </c>
      <c r="I105" s="25">
        <f>IF($E$104="",0,IF(Admin!I2&lt;$E$104,0,I103*$E$105))</f>
        <v>0</v>
      </c>
      <c r="J105" s="25">
        <f>IF($E$104="",0,IF(Admin!J2&lt;$E$104,0,J103*$E$105))</f>
        <v>0</v>
      </c>
      <c r="K105" s="25">
        <f>IF($E$104="",0,IF(Admin!K2&lt;$E$104,0,K103*$E$105))</f>
        <v>0</v>
      </c>
      <c r="L105" s="25">
        <f>IF($E$104="",0,IF(Admin!L2&lt;$E$104,0,L103*$E$105))</f>
        <v>0</v>
      </c>
      <c r="M105" s="25">
        <f>IF($E$104="",0,IF(Admin!M2&lt;$E$104,0,M103*$E$105))</f>
        <v>0</v>
      </c>
      <c r="N105" s="25">
        <f>IF($E$104="",0,IF(Admin!N2&lt;$E$104,0,N103*$E$105))</f>
        <v>0</v>
      </c>
      <c r="O105" s="25">
        <f>IF($E$104="",0,IF(Admin!O2&lt;$E$104,0,O103*$E$105))</f>
        <v>0</v>
      </c>
      <c r="P105" s="25">
        <f>IF($E$104="",0,IF(Admin!P2&lt;$E$104,0,P103*$E$105))</f>
        <v>0</v>
      </c>
      <c r="Q105" s="25">
        <f>IF($E$104="",0,IF(Admin!Q2&lt;$E$104,0,Q103*$E$105))</f>
        <v>0</v>
      </c>
      <c r="R105" s="25">
        <f>IF($E$104="",0,IF(Admin!R2&lt;$E$104,0,R103*$E$105))</f>
        <v>0</v>
      </c>
      <c r="S105" s="25">
        <f>IF($E$104="",0,IF(Admin!S2&lt;$E$104,0,S103*$E$105))</f>
        <v>0</v>
      </c>
      <c r="T105" s="25">
        <f>IF($E$104="",0,IF(Admin!T2&lt;$E$104,0,T103*$E$105))</f>
        <v>0</v>
      </c>
      <c r="U105" s="25">
        <f>IF($E$104="",0,IF(Admin!U2&lt;$E$104,0,U103*$E$105))</f>
        <v>0</v>
      </c>
      <c r="V105" s="25">
        <f>IF($E$104="",0,IF(Admin!V2&lt;$E$104,0,V103*$E$105))</f>
        <v>0</v>
      </c>
      <c r="W105" s="25">
        <f>IF($E$104="",0,IF(Admin!W2&lt;$E$104,0,W103*$E$105))</f>
        <v>0</v>
      </c>
      <c r="X105" s="25">
        <f>IF($E$104="",0,IF(Admin!X2&lt;$E$104,0,X103*$E$105))</f>
        <v>0</v>
      </c>
      <c r="Y105" s="25">
        <f>IF($E$104="",0,IF(Admin!Y2&lt;$E$104,0,Y103*$E$105))</f>
        <v>0</v>
      </c>
      <c r="Z105" s="25">
        <f>IF($E$104="",0,IF(Admin!Z2&lt;$E$104,0,Z103*$E$105))</f>
        <v>0</v>
      </c>
      <c r="AA105" s="25">
        <f>IF($E$104="",0,IF(Admin!AA2&lt;$E$104,0,AA103*$E$105))</f>
        <v>0</v>
      </c>
      <c r="AB105" s="25">
        <f>IF($E$104="",0,IF(Admin!AB2&lt;$E$104,0,AB103*$E$105))</f>
        <v>0</v>
      </c>
      <c r="AC105" s="25">
        <f>IF($E$104="",0,IF(Admin!AC2&lt;$E$104,0,AC103*$E$105))</f>
        <v>0</v>
      </c>
      <c r="AD105" s="25">
        <f>IF($E$104="",0,IF(Admin!AD2&lt;$E$104,0,AD103*$E$105))</f>
        <v>0</v>
      </c>
      <c r="AE105" s="25">
        <f>IF($E$104="",0,IF(Admin!AE2&lt;$E$104,0,AE103*$E$105))</f>
        <v>0</v>
      </c>
      <c r="AF105" s="25">
        <f>IF($E$104="",0,IF(Admin!AF2&lt;$E$104,0,AF103*$E$105))</f>
        <v>0</v>
      </c>
      <c r="AG105" s="25">
        <f>IF($E$104="",0,IF(Admin!AG2&lt;$E$104,0,AG103*$E$105))</f>
        <v>0</v>
      </c>
      <c r="AH105" s="25">
        <f>IF($E$104="",0,IF(Admin!AH2&lt;$E$104,0,AH103*$E$105))</f>
        <v>0</v>
      </c>
      <c r="AI105" s="25">
        <f>IF($E$104="",0,IF(Admin!AI2&lt;$E$104,0,AI103*$E$105))</f>
        <v>0</v>
      </c>
      <c r="AJ105" s="25">
        <f>IF($E$104="",0,IF(Admin!AJ2&lt;$E$104,0,AJ103*$E$105))</f>
        <v>0</v>
      </c>
      <c r="AK105" s="25">
        <f>IF($E$104="",0,IF(Admin!AK2&lt;$E$104,0,AK103*$E$105))</f>
        <v>0</v>
      </c>
      <c r="AL105" s="25">
        <f>IF($E$104="",0,IF(Admin!AL2&lt;$E$104,0,AL103*$E$105))</f>
        <v>0</v>
      </c>
      <c r="AM105" s="25">
        <f>IF($E$104="",0,IF(Admin!AM2&lt;$E$104,0,AM103*$E$105))</f>
        <v>0</v>
      </c>
      <c r="AN105" s="25">
        <f>IF($E$104="",0,IF(Admin!AN2&lt;$E$104,0,AN103*$E$105))</f>
        <v>0</v>
      </c>
    </row>
    <row r="106" spans="2:40" collapsed="1" x14ac:dyDescent="0.2">
      <c r="B106" s="58"/>
      <c r="C106" s="20"/>
      <c r="D106" s="217" t="s">
        <v>9</v>
      </c>
      <c r="E106" s="334"/>
      <c r="F106" s="335">
        <f>F103+F105</f>
        <v>0</v>
      </c>
      <c r="G106" s="335">
        <f t="shared" ref="G106:AN106" si="122">G103+G105</f>
        <v>0</v>
      </c>
      <c r="H106" s="335">
        <f t="shared" si="122"/>
        <v>0</v>
      </c>
      <c r="I106" s="335">
        <f t="shared" si="122"/>
        <v>0</v>
      </c>
      <c r="J106" s="335">
        <f t="shared" si="122"/>
        <v>0</v>
      </c>
      <c r="K106" s="335">
        <f>K103+K105</f>
        <v>0</v>
      </c>
      <c r="L106" s="335">
        <f t="shared" si="122"/>
        <v>0</v>
      </c>
      <c r="M106" s="335">
        <f t="shared" si="122"/>
        <v>0</v>
      </c>
      <c r="N106" s="335">
        <f t="shared" si="122"/>
        <v>0</v>
      </c>
      <c r="O106" s="335">
        <f t="shared" si="122"/>
        <v>0</v>
      </c>
      <c r="P106" s="335">
        <f t="shared" si="122"/>
        <v>0</v>
      </c>
      <c r="Q106" s="335">
        <f t="shared" si="122"/>
        <v>0</v>
      </c>
      <c r="R106" s="335">
        <f t="shared" si="122"/>
        <v>0</v>
      </c>
      <c r="S106" s="335">
        <f t="shared" si="122"/>
        <v>0</v>
      </c>
      <c r="T106" s="335">
        <f t="shared" si="122"/>
        <v>0</v>
      </c>
      <c r="U106" s="335">
        <f t="shared" si="122"/>
        <v>0</v>
      </c>
      <c r="V106" s="335">
        <f t="shared" si="122"/>
        <v>0</v>
      </c>
      <c r="W106" s="335">
        <f t="shared" si="122"/>
        <v>0</v>
      </c>
      <c r="X106" s="335">
        <f t="shared" si="122"/>
        <v>0</v>
      </c>
      <c r="Y106" s="335">
        <f t="shared" si="122"/>
        <v>0</v>
      </c>
      <c r="Z106" s="335">
        <f t="shared" si="122"/>
        <v>0</v>
      </c>
      <c r="AA106" s="335">
        <f t="shared" si="122"/>
        <v>0</v>
      </c>
      <c r="AB106" s="335">
        <f t="shared" si="122"/>
        <v>0</v>
      </c>
      <c r="AC106" s="335">
        <f t="shared" si="122"/>
        <v>0</v>
      </c>
      <c r="AD106" s="335">
        <f t="shared" si="122"/>
        <v>0</v>
      </c>
      <c r="AE106" s="335">
        <f t="shared" si="122"/>
        <v>0</v>
      </c>
      <c r="AF106" s="335">
        <f t="shared" si="122"/>
        <v>0</v>
      </c>
      <c r="AG106" s="335">
        <f t="shared" si="122"/>
        <v>0</v>
      </c>
      <c r="AH106" s="335">
        <f t="shared" si="122"/>
        <v>0</v>
      </c>
      <c r="AI106" s="335">
        <f t="shared" si="122"/>
        <v>0</v>
      </c>
      <c r="AJ106" s="335">
        <f t="shared" si="122"/>
        <v>0</v>
      </c>
      <c r="AK106" s="335">
        <f t="shared" si="122"/>
        <v>0</v>
      </c>
      <c r="AL106" s="335">
        <f t="shared" si="122"/>
        <v>0</v>
      </c>
      <c r="AM106" s="335">
        <f t="shared" si="122"/>
        <v>0</v>
      </c>
      <c r="AN106" s="335">
        <f t="shared" si="122"/>
        <v>0</v>
      </c>
    </row>
    <row r="107" spans="2:40" x14ac:dyDescent="0.2">
      <c r="C107" s="47"/>
      <c r="D107" s="48"/>
      <c r="E107" s="165"/>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row>
    <row r="108" spans="2:40" s="40" customFormat="1" x14ac:dyDescent="0.2">
      <c r="B108" s="60"/>
      <c r="C108" s="305" t="s">
        <v>411</v>
      </c>
      <c r="D108" s="207"/>
      <c r="E108" s="218"/>
      <c r="F108" s="213">
        <f t="shared" ref="F108:AN108" si="123">F82+F95+F106</f>
        <v>0</v>
      </c>
      <c r="G108" s="213">
        <f t="shared" si="123"/>
        <v>0</v>
      </c>
      <c r="H108" s="213">
        <f t="shared" si="123"/>
        <v>0</v>
      </c>
      <c r="I108" s="213">
        <f t="shared" si="123"/>
        <v>0</v>
      </c>
      <c r="J108" s="213">
        <f t="shared" si="123"/>
        <v>0</v>
      </c>
      <c r="K108" s="213">
        <f t="shared" si="123"/>
        <v>0</v>
      </c>
      <c r="L108" s="213">
        <f t="shared" si="123"/>
        <v>0</v>
      </c>
      <c r="M108" s="213">
        <f t="shared" si="123"/>
        <v>0</v>
      </c>
      <c r="N108" s="213">
        <f t="shared" si="123"/>
        <v>0</v>
      </c>
      <c r="O108" s="213">
        <f t="shared" si="123"/>
        <v>0</v>
      </c>
      <c r="P108" s="213">
        <f t="shared" si="123"/>
        <v>0</v>
      </c>
      <c r="Q108" s="213">
        <f t="shared" si="123"/>
        <v>0</v>
      </c>
      <c r="R108" s="213">
        <f t="shared" si="123"/>
        <v>0</v>
      </c>
      <c r="S108" s="213">
        <f t="shared" si="123"/>
        <v>0</v>
      </c>
      <c r="T108" s="213">
        <f t="shared" si="123"/>
        <v>0</v>
      </c>
      <c r="U108" s="213">
        <f t="shared" si="123"/>
        <v>0</v>
      </c>
      <c r="V108" s="213">
        <f t="shared" si="123"/>
        <v>0</v>
      </c>
      <c r="W108" s="213">
        <f t="shared" si="123"/>
        <v>0</v>
      </c>
      <c r="X108" s="213">
        <f t="shared" si="123"/>
        <v>0</v>
      </c>
      <c r="Y108" s="213">
        <f t="shared" si="123"/>
        <v>0</v>
      </c>
      <c r="Z108" s="213">
        <f t="shared" si="123"/>
        <v>0</v>
      </c>
      <c r="AA108" s="213">
        <f t="shared" si="123"/>
        <v>0</v>
      </c>
      <c r="AB108" s="213">
        <f t="shared" si="123"/>
        <v>0</v>
      </c>
      <c r="AC108" s="213">
        <f t="shared" si="123"/>
        <v>0</v>
      </c>
      <c r="AD108" s="213">
        <f t="shared" si="123"/>
        <v>0</v>
      </c>
      <c r="AE108" s="213">
        <f t="shared" si="123"/>
        <v>0</v>
      </c>
      <c r="AF108" s="213">
        <f t="shared" si="123"/>
        <v>0</v>
      </c>
      <c r="AG108" s="213">
        <f t="shared" si="123"/>
        <v>0</v>
      </c>
      <c r="AH108" s="213">
        <f t="shared" si="123"/>
        <v>0</v>
      </c>
      <c r="AI108" s="213">
        <f t="shared" si="123"/>
        <v>0</v>
      </c>
      <c r="AJ108" s="213">
        <f t="shared" si="123"/>
        <v>0</v>
      </c>
      <c r="AK108" s="213">
        <f t="shared" si="123"/>
        <v>0</v>
      </c>
      <c r="AL108" s="213">
        <f t="shared" si="123"/>
        <v>0</v>
      </c>
      <c r="AM108" s="213">
        <f t="shared" si="123"/>
        <v>0</v>
      </c>
      <c r="AN108" s="213">
        <f t="shared" si="123"/>
        <v>0</v>
      </c>
    </row>
    <row r="109" spans="2:40" x14ac:dyDescent="0.2">
      <c r="C109" s="47"/>
      <c r="D109" s="48"/>
      <c r="E109" s="162"/>
      <c r="F109" s="148"/>
      <c r="G109" s="148"/>
      <c r="H109" s="148"/>
      <c r="I109" s="148"/>
      <c r="J109" s="148"/>
      <c r="K109" s="148"/>
      <c r="L109" s="148"/>
      <c r="M109" s="148"/>
      <c r="N109" s="148"/>
      <c r="O109" s="148"/>
      <c r="P109" s="148"/>
      <c r="Q109" s="148"/>
      <c r="R109" s="148"/>
      <c r="S109" s="148"/>
      <c r="T109" s="148"/>
      <c r="U109" s="148"/>
      <c r="V109" s="148"/>
      <c r="W109" s="148"/>
      <c r="X109" s="148"/>
      <c r="Y109" s="148"/>
      <c r="Z109" s="148"/>
      <c r="AA109" s="148"/>
      <c r="AB109" s="148"/>
      <c r="AC109" s="148"/>
      <c r="AD109" s="148"/>
      <c r="AE109" s="148"/>
      <c r="AF109" s="148"/>
      <c r="AG109" s="148"/>
      <c r="AH109" s="148"/>
      <c r="AI109" s="148"/>
      <c r="AJ109" s="148"/>
      <c r="AK109" s="148"/>
      <c r="AL109" s="148"/>
      <c r="AM109" s="148"/>
      <c r="AN109" s="148"/>
    </row>
    <row r="110" spans="2:40" x14ac:dyDescent="0.2">
      <c r="B110" s="58"/>
      <c r="C110" s="313" t="s">
        <v>72</v>
      </c>
      <c r="D110" s="206"/>
      <c r="E110" s="160"/>
      <c r="F110" s="160"/>
      <c r="G110" s="160"/>
      <c r="H110" s="160"/>
      <c r="I110" s="160"/>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row>
    <row r="111" spans="2:40" hidden="1" outlineLevel="1" x14ac:dyDescent="0.2">
      <c r="B111" s="58"/>
      <c r="C111" s="59"/>
      <c r="D111" s="24" t="s">
        <v>69</v>
      </c>
      <c r="E111" s="65"/>
      <c r="F111" s="62">
        <f t="shared" ref="F111:AN111" si="124">F63</f>
        <v>0</v>
      </c>
      <c r="G111" s="62">
        <f t="shared" si="124"/>
        <v>0</v>
      </c>
      <c r="H111" s="62">
        <f t="shared" si="124"/>
        <v>0</v>
      </c>
      <c r="I111" s="62">
        <f t="shared" si="124"/>
        <v>0</v>
      </c>
      <c r="J111" s="62">
        <f t="shared" si="124"/>
        <v>0</v>
      </c>
      <c r="K111" s="62">
        <f t="shared" si="124"/>
        <v>0</v>
      </c>
      <c r="L111" s="62">
        <f t="shared" si="124"/>
        <v>0</v>
      </c>
      <c r="M111" s="62">
        <f t="shared" si="124"/>
        <v>0</v>
      </c>
      <c r="N111" s="62">
        <f t="shared" si="124"/>
        <v>0</v>
      </c>
      <c r="O111" s="62">
        <f t="shared" si="124"/>
        <v>0</v>
      </c>
      <c r="P111" s="62">
        <f t="shared" si="124"/>
        <v>0</v>
      </c>
      <c r="Q111" s="62">
        <f t="shared" si="124"/>
        <v>0</v>
      </c>
      <c r="R111" s="62">
        <f t="shared" si="124"/>
        <v>0</v>
      </c>
      <c r="S111" s="62">
        <f t="shared" si="124"/>
        <v>0</v>
      </c>
      <c r="T111" s="62">
        <f t="shared" si="124"/>
        <v>0</v>
      </c>
      <c r="U111" s="62">
        <f t="shared" si="124"/>
        <v>0</v>
      </c>
      <c r="V111" s="62">
        <f t="shared" si="124"/>
        <v>0</v>
      </c>
      <c r="W111" s="62">
        <f t="shared" si="124"/>
        <v>0</v>
      </c>
      <c r="X111" s="62">
        <f t="shared" si="124"/>
        <v>0</v>
      </c>
      <c r="Y111" s="62">
        <f t="shared" si="124"/>
        <v>0</v>
      </c>
      <c r="Z111" s="62">
        <f t="shared" si="124"/>
        <v>0</v>
      </c>
      <c r="AA111" s="62">
        <f t="shared" si="124"/>
        <v>0</v>
      </c>
      <c r="AB111" s="62">
        <f t="shared" si="124"/>
        <v>0</v>
      </c>
      <c r="AC111" s="62">
        <f t="shared" si="124"/>
        <v>0</v>
      </c>
      <c r="AD111" s="62">
        <f t="shared" si="124"/>
        <v>0</v>
      </c>
      <c r="AE111" s="62">
        <f t="shared" si="124"/>
        <v>0</v>
      </c>
      <c r="AF111" s="62">
        <f t="shared" si="124"/>
        <v>0</v>
      </c>
      <c r="AG111" s="62">
        <f t="shared" si="124"/>
        <v>0</v>
      </c>
      <c r="AH111" s="62">
        <f t="shared" si="124"/>
        <v>0</v>
      </c>
      <c r="AI111" s="62">
        <f t="shared" si="124"/>
        <v>0</v>
      </c>
      <c r="AJ111" s="62">
        <f t="shared" si="124"/>
        <v>0</v>
      </c>
      <c r="AK111" s="62">
        <f t="shared" si="124"/>
        <v>0</v>
      </c>
      <c r="AL111" s="62">
        <f t="shared" si="124"/>
        <v>0</v>
      </c>
      <c r="AM111" s="62">
        <f t="shared" si="124"/>
        <v>0</v>
      </c>
      <c r="AN111" s="62">
        <f t="shared" si="124"/>
        <v>0</v>
      </c>
    </row>
    <row r="112" spans="2:40" hidden="1" outlineLevel="1" x14ac:dyDescent="0.2">
      <c r="B112" s="58"/>
      <c r="C112" s="59"/>
      <c r="D112" s="24" t="s">
        <v>413</v>
      </c>
      <c r="E112" s="144">
        <f>F32</f>
        <v>0</v>
      </c>
      <c r="F112" s="266">
        <f>$E$112*F111</f>
        <v>0</v>
      </c>
      <c r="G112" s="266">
        <f t="shared" ref="G112:J112" si="125">$E$112*G111</f>
        <v>0</v>
      </c>
      <c r="H112" s="266">
        <f t="shared" si="125"/>
        <v>0</v>
      </c>
      <c r="I112" s="266">
        <f t="shared" si="125"/>
        <v>0</v>
      </c>
      <c r="J112" s="266">
        <f t="shared" si="125"/>
        <v>0</v>
      </c>
      <c r="K112" s="25">
        <f>$J112*Admin!K$7</f>
        <v>0</v>
      </c>
      <c r="L112" s="25">
        <f>$J112*Admin!L$7</f>
        <v>0</v>
      </c>
      <c r="M112" s="25">
        <f>$J112*Admin!M$7</f>
        <v>0</v>
      </c>
      <c r="N112" s="25">
        <f>$J112*Admin!N$7</f>
        <v>0</v>
      </c>
      <c r="O112" s="25">
        <f>$J112*Admin!O$7</f>
        <v>0</v>
      </c>
      <c r="P112" s="25">
        <f>$J112*Admin!P$7</f>
        <v>0</v>
      </c>
      <c r="Q112" s="25">
        <f>$J112*Admin!Q$7</f>
        <v>0</v>
      </c>
      <c r="R112" s="25">
        <f>$J112*Admin!R$7</f>
        <v>0</v>
      </c>
      <c r="S112" s="25">
        <f>$J112*Admin!S$7</f>
        <v>0</v>
      </c>
      <c r="T112" s="25">
        <f>$J112*Admin!T$7</f>
        <v>0</v>
      </c>
      <c r="U112" s="25">
        <f>$J112*Admin!U$7</f>
        <v>0</v>
      </c>
      <c r="V112" s="25">
        <f>$J112*Admin!V$7</f>
        <v>0</v>
      </c>
      <c r="W112" s="25">
        <f>$J112*Admin!W$7</f>
        <v>0</v>
      </c>
      <c r="X112" s="25">
        <f>$J112*Admin!X$7</f>
        <v>0</v>
      </c>
      <c r="Y112" s="25">
        <f>$J112*Admin!Y$7</f>
        <v>0</v>
      </c>
      <c r="Z112" s="25">
        <f>$J112*Admin!Z$7</f>
        <v>0</v>
      </c>
      <c r="AA112" s="25">
        <f>$J112*Admin!AA$7</f>
        <v>0</v>
      </c>
      <c r="AB112" s="25">
        <f>$J112*Admin!AB$7</f>
        <v>0</v>
      </c>
      <c r="AC112" s="25">
        <f>$J112*Admin!AC$7</f>
        <v>0</v>
      </c>
      <c r="AD112" s="25">
        <f>$J112*Admin!AD$7</f>
        <v>0</v>
      </c>
      <c r="AE112" s="25">
        <f>$J112*Admin!AE$7</f>
        <v>0</v>
      </c>
      <c r="AF112" s="25">
        <f>$J112*Admin!AF$7</f>
        <v>0</v>
      </c>
      <c r="AG112" s="25">
        <f>$J112*Admin!AG$7</f>
        <v>0</v>
      </c>
      <c r="AH112" s="25">
        <f>$J112*Admin!AH$7</f>
        <v>0</v>
      </c>
      <c r="AI112" s="25">
        <f>$J112*Admin!AI$7</f>
        <v>0</v>
      </c>
      <c r="AJ112" s="25">
        <f>$J112*Admin!AJ$7</f>
        <v>0</v>
      </c>
      <c r="AK112" s="25">
        <f>$J112*Admin!AK$7</f>
        <v>0</v>
      </c>
      <c r="AL112" s="25">
        <f>$J112*Admin!AL$7</f>
        <v>0</v>
      </c>
      <c r="AM112" s="25">
        <f>$J112*Admin!AM$7</f>
        <v>0</v>
      </c>
      <c r="AN112" s="25">
        <f>$J112*Admin!AN$7</f>
        <v>0</v>
      </c>
    </row>
    <row r="113" spans="2:40" collapsed="1" x14ac:dyDescent="0.2">
      <c r="B113" s="58"/>
      <c r="C113" s="59"/>
      <c r="D113" s="217" t="s">
        <v>9</v>
      </c>
      <c r="E113" s="334"/>
      <c r="F113" s="335">
        <f>F112</f>
        <v>0</v>
      </c>
      <c r="G113" s="335">
        <f>G112</f>
        <v>0</v>
      </c>
      <c r="H113" s="335">
        <f t="shared" ref="H113:AN113" si="126">H112</f>
        <v>0</v>
      </c>
      <c r="I113" s="335">
        <f t="shared" si="126"/>
        <v>0</v>
      </c>
      <c r="J113" s="335">
        <f t="shared" si="126"/>
        <v>0</v>
      </c>
      <c r="K113" s="335">
        <f t="shared" si="126"/>
        <v>0</v>
      </c>
      <c r="L113" s="335">
        <f t="shared" si="126"/>
        <v>0</v>
      </c>
      <c r="M113" s="335">
        <f t="shared" si="126"/>
        <v>0</v>
      </c>
      <c r="N113" s="335">
        <f t="shared" si="126"/>
        <v>0</v>
      </c>
      <c r="O113" s="335">
        <f t="shared" si="126"/>
        <v>0</v>
      </c>
      <c r="P113" s="335">
        <f t="shared" si="126"/>
        <v>0</v>
      </c>
      <c r="Q113" s="335">
        <f t="shared" si="126"/>
        <v>0</v>
      </c>
      <c r="R113" s="335">
        <f t="shared" si="126"/>
        <v>0</v>
      </c>
      <c r="S113" s="335">
        <f t="shared" si="126"/>
        <v>0</v>
      </c>
      <c r="T113" s="335">
        <f t="shared" si="126"/>
        <v>0</v>
      </c>
      <c r="U113" s="335">
        <f t="shared" si="126"/>
        <v>0</v>
      </c>
      <c r="V113" s="335">
        <f t="shared" si="126"/>
        <v>0</v>
      </c>
      <c r="W113" s="335">
        <f t="shared" si="126"/>
        <v>0</v>
      </c>
      <c r="X113" s="335">
        <f t="shared" si="126"/>
        <v>0</v>
      </c>
      <c r="Y113" s="335">
        <f t="shared" si="126"/>
        <v>0</v>
      </c>
      <c r="Z113" s="335">
        <f t="shared" si="126"/>
        <v>0</v>
      </c>
      <c r="AA113" s="335">
        <f t="shared" si="126"/>
        <v>0</v>
      </c>
      <c r="AB113" s="335">
        <f t="shared" si="126"/>
        <v>0</v>
      </c>
      <c r="AC113" s="335">
        <f t="shared" si="126"/>
        <v>0</v>
      </c>
      <c r="AD113" s="335">
        <f t="shared" si="126"/>
        <v>0</v>
      </c>
      <c r="AE113" s="335">
        <f t="shared" si="126"/>
        <v>0</v>
      </c>
      <c r="AF113" s="335">
        <f t="shared" si="126"/>
        <v>0</v>
      </c>
      <c r="AG113" s="335">
        <f t="shared" si="126"/>
        <v>0</v>
      </c>
      <c r="AH113" s="335">
        <f t="shared" si="126"/>
        <v>0</v>
      </c>
      <c r="AI113" s="335">
        <f t="shared" si="126"/>
        <v>0</v>
      </c>
      <c r="AJ113" s="335">
        <f t="shared" si="126"/>
        <v>0</v>
      </c>
      <c r="AK113" s="335">
        <f t="shared" si="126"/>
        <v>0</v>
      </c>
      <c r="AL113" s="335">
        <f t="shared" si="126"/>
        <v>0</v>
      </c>
      <c r="AM113" s="335">
        <f t="shared" si="126"/>
        <v>0</v>
      </c>
      <c r="AN113" s="335">
        <f t="shared" si="126"/>
        <v>0</v>
      </c>
    </row>
    <row r="114" spans="2:40" x14ac:dyDescent="0.2">
      <c r="B114" s="58"/>
      <c r="C114" s="59"/>
      <c r="D114" s="24"/>
      <c r="E114" s="157"/>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row>
    <row r="115" spans="2:40" x14ac:dyDescent="0.2">
      <c r="B115" s="58"/>
      <c r="C115" s="215" t="s">
        <v>132</v>
      </c>
      <c r="D115" s="206"/>
      <c r="E115" s="160"/>
      <c r="F115" s="160"/>
      <c r="G115" s="160"/>
      <c r="H115" s="160"/>
      <c r="I115" s="160"/>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row>
    <row r="116" spans="2:40" hidden="1" outlineLevel="1" x14ac:dyDescent="0.2">
      <c r="B116" s="58"/>
      <c r="C116" s="59"/>
      <c r="D116" s="24" t="s">
        <v>71</v>
      </c>
      <c r="E116" s="65"/>
      <c r="F116" s="25">
        <f t="shared" ref="F116:AN116" si="127">F108</f>
        <v>0</v>
      </c>
      <c r="G116" s="25">
        <f t="shared" si="127"/>
        <v>0</v>
      </c>
      <c r="H116" s="25">
        <f t="shared" si="127"/>
        <v>0</v>
      </c>
      <c r="I116" s="25">
        <f t="shared" si="127"/>
        <v>0</v>
      </c>
      <c r="J116" s="25">
        <f t="shared" si="127"/>
        <v>0</v>
      </c>
      <c r="K116" s="25">
        <f t="shared" si="127"/>
        <v>0</v>
      </c>
      <c r="L116" s="25">
        <f t="shared" si="127"/>
        <v>0</v>
      </c>
      <c r="M116" s="25">
        <f t="shared" si="127"/>
        <v>0</v>
      </c>
      <c r="N116" s="25">
        <f t="shared" si="127"/>
        <v>0</v>
      </c>
      <c r="O116" s="25">
        <f t="shared" si="127"/>
        <v>0</v>
      </c>
      <c r="P116" s="25">
        <f t="shared" si="127"/>
        <v>0</v>
      </c>
      <c r="Q116" s="25">
        <f t="shared" si="127"/>
        <v>0</v>
      </c>
      <c r="R116" s="25">
        <f t="shared" si="127"/>
        <v>0</v>
      </c>
      <c r="S116" s="25">
        <f t="shared" si="127"/>
        <v>0</v>
      </c>
      <c r="T116" s="25">
        <f t="shared" si="127"/>
        <v>0</v>
      </c>
      <c r="U116" s="25">
        <f t="shared" si="127"/>
        <v>0</v>
      </c>
      <c r="V116" s="25">
        <f t="shared" si="127"/>
        <v>0</v>
      </c>
      <c r="W116" s="25">
        <f t="shared" si="127"/>
        <v>0</v>
      </c>
      <c r="X116" s="25">
        <f t="shared" si="127"/>
        <v>0</v>
      </c>
      <c r="Y116" s="25">
        <f t="shared" si="127"/>
        <v>0</v>
      </c>
      <c r="Z116" s="25">
        <f t="shared" si="127"/>
        <v>0</v>
      </c>
      <c r="AA116" s="25">
        <f t="shared" si="127"/>
        <v>0</v>
      </c>
      <c r="AB116" s="25">
        <f t="shared" si="127"/>
        <v>0</v>
      </c>
      <c r="AC116" s="25">
        <f t="shared" si="127"/>
        <v>0</v>
      </c>
      <c r="AD116" s="25">
        <f t="shared" si="127"/>
        <v>0</v>
      </c>
      <c r="AE116" s="25">
        <f t="shared" si="127"/>
        <v>0</v>
      </c>
      <c r="AF116" s="25">
        <f t="shared" si="127"/>
        <v>0</v>
      </c>
      <c r="AG116" s="25">
        <f t="shared" si="127"/>
        <v>0</v>
      </c>
      <c r="AH116" s="25">
        <f t="shared" si="127"/>
        <v>0</v>
      </c>
      <c r="AI116" s="25">
        <f t="shared" si="127"/>
        <v>0</v>
      </c>
      <c r="AJ116" s="25">
        <f t="shared" si="127"/>
        <v>0</v>
      </c>
      <c r="AK116" s="25">
        <f t="shared" si="127"/>
        <v>0</v>
      </c>
      <c r="AL116" s="25">
        <f t="shared" si="127"/>
        <v>0</v>
      </c>
      <c r="AM116" s="25">
        <f t="shared" si="127"/>
        <v>0</v>
      </c>
      <c r="AN116" s="25">
        <f t="shared" si="127"/>
        <v>0</v>
      </c>
    </row>
    <row r="117" spans="2:40" hidden="1" outlineLevel="1" x14ac:dyDescent="0.2">
      <c r="B117" s="58"/>
      <c r="C117" s="59"/>
      <c r="D117" s="24" t="s">
        <v>191</v>
      </c>
      <c r="E117" s="145">
        <f>F33</f>
        <v>0</v>
      </c>
      <c r="F117" s="266">
        <f>$E$117*F116</f>
        <v>0</v>
      </c>
      <c r="G117" s="266">
        <f t="shared" ref="G117:K117" si="128">$E$117*G116</f>
        <v>0</v>
      </c>
      <c r="H117" s="266">
        <f t="shared" si="128"/>
        <v>0</v>
      </c>
      <c r="I117" s="266">
        <f t="shared" si="128"/>
        <v>0</v>
      </c>
      <c r="J117" s="266">
        <f t="shared" si="128"/>
        <v>0</v>
      </c>
      <c r="K117" s="25">
        <f t="shared" si="128"/>
        <v>0</v>
      </c>
      <c r="L117" s="25">
        <f t="shared" ref="L117" si="129">$E$117*L116</f>
        <v>0</v>
      </c>
      <c r="M117" s="25">
        <f t="shared" ref="M117" si="130">$E$117*M116</f>
        <v>0</v>
      </c>
      <c r="N117" s="25">
        <f t="shared" ref="N117" si="131">$E$117*N116</f>
        <v>0</v>
      </c>
      <c r="O117" s="25">
        <f t="shared" ref="O117" si="132">$E$117*O116</f>
        <v>0</v>
      </c>
      <c r="P117" s="25">
        <f t="shared" ref="P117" si="133">$E$117*P116</f>
        <v>0</v>
      </c>
      <c r="Q117" s="25">
        <f t="shared" ref="Q117" si="134">$E$117*Q116</f>
        <v>0</v>
      </c>
      <c r="R117" s="25">
        <f t="shared" ref="R117" si="135">$E$117*R116</f>
        <v>0</v>
      </c>
      <c r="S117" s="25">
        <f t="shared" ref="S117" si="136">$E$117*S116</f>
        <v>0</v>
      </c>
      <c r="T117" s="25">
        <f t="shared" ref="T117" si="137">$E$117*T116</f>
        <v>0</v>
      </c>
      <c r="U117" s="25">
        <f t="shared" ref="U117" si="138">$E$117*U116</f>
        <v>0</v>
      </c>
      <c r="V117" s="25">
        <f t="shared" ref="V117" si="139">$E$117*V116</f>
        <v>0</v>
      </c>
      <c r="W117" s="25">
        <f t="shared" ref="W117" si="140">$E$117*W116</f>
        <v>0</v>
      </c>
      <c r="X117" s="25">
        <f t="shared" ref="X117" si="141">$E$117*X116</f>
        <v>0</v>
      </c>
      <c r="Y117" s="25">
        <f t="shared" ref="Y117" si="142">$E$117*Y116</f>
        <v>0</v>
      </c>
      <c r="Z117" s="25">
        <f t="shared" ref="Z117" si="143">$E$117*Z116</f>
        <v>0</v>
      </c>
      <c r="AA117" s="25">
        <f t="shared" ref="AA117" si="144">$E$117*AA116</f>
        <v>0</v>
      </c>
      <c r="AB117" s="25">
        <f t="shared" ref="AB117" si="145">$E$117*AB116</f>
        <v>0</v>
      </c>
      <c r="AC117" s="25">
        <f t="shared" ref="AC117" si="146">$E$117*AC116</f>
        <v>0</v>
      </c>
      <c r="AD117" s="25">
        <f t="shared" ref="AD117" si="147">$E$117*AD116</f>
        <v>0</v>
      </c>
      <c r="AE117" s="25">
        <f t="shared" ref="AE117" si="148">$E$117*AE116</f>
        <v>0</v>
      </c>
      <c r="AF117" s="25">
        <f t="shared" ref="AF117" si="149">$E$117*AF116</f>
        <v>0</v>
      </c>
      <c r="AG117" s="25">
        <f t="shared" ref="AG117" si="150">$E$117*AG116</f>
        <v>0</v>
      </c>
      <c r="AH117" s="25">
        <f t="shared" ref="AH117" si="151">$E$117*AH116</f>
        <v>0</v>
      </c>
      <c r="AI117" s="25">
        <f t="shared" ref="AI117" si="152">$E$117*AI116</f>
        <v>0</v>
      </c>
      <c r="AJ117" s="25">
        <f t="shared" ref="AJ117" si="153">$E$117*AJ116</f>
        <v>0</v>
      </c>
      <c r="AK117" s="25">
        <f t="shared" ref="AK117" si="154">$E$117*AK116</f>
        <v>0</v>
      </c>
      <c r="AL117" s="25">
        <f t="shared" ref="AL117" si="155">$E$117*AL116</f>
        <v>0</v>
      </c>
      <c r="AM117" s="25">
        <f t="shared" ref="AM117" si="156">$E$117*AM116</f>
        <v>0</v>
      </c>
      <c r="AN117" s="25">
        <f t="shared" ref="AN117" si="157">$E$117*AN116</f>
        <v>0</v>
      </c>
    </row>
    <row r="118" spans="2:40" collapsed="1" x14ac:dyDescent="0.2">
      <c r="B118" s="58"/>
      <c r="C118" s="59"/>
      <c r="D118" s="217" t="s">
        <v>9</v>
      </c>
      <c r="E118" s="334"/>
      <c r="F118" s="335">
        <f>F117</f>
        <v>0</v>
      </c>
      <c r="G118" s="335">
        <f t="shared" ref="G118" si="158">G117</f>
        <v>0</v>
      </c>
      <c r="H118" s="335">
        <f t="shared" ref="H118" si="159">H117</f>
        <v>0</v>
      </c>
      <c r="I118" s="335">
        <f t="shared" ref="I118" si="160">I117</f>
        <v>0</v>
      </c>
      <c r="J118" s="335">
        <f t="shared" ref="J118:K118" si="161">J117</f>
        <v>0</v>
      </c>
      <c r="K118" s="335">
        <f t="shared" si="161"/>
        <v>0</v>
      </c>
      <c r="L118" s="335">
        <f t="shared" ref="L118" si="162">L117</f>
        <v>0</v>
      </c>
      <c r="M118" s="335">
        <f t="shared" ref="M118" si="163">M117</f>
        <v>0</v>
      </c>
      <c r="N118" s="335">
        <f t="shared" ref="N118" si="164">N117</f>
        <v>0</v>
      </c>
      <c r="O118" s="335">
        <f t="shared" ref="O118" si="165">O117</f>
        <v>0</v>
      </c>
      <c r="P118" s="335">
        <f t="shared" ref="P118" si="166">P117</f>
        <v>0</v>
      </c>
      <c r="Q118" s="335">
        <f t="shared" ref="Q118" si="167">Q117</f>
        <v>0</v>
      </c>
      <c r="R118" s="335">
        <f t="shared" ref="R118" si="168">R117</f>
        <v>0</v>
      </c>
      <c r="S118" s="335">
        <f t="shared" ref="S118" si="169">S117</f>
        <v>0</v>
      </c>
      <c r="T118" s="335">
        <f t="shared" ref="T118" si="170">T117</f>
        <v>0</v>
      </c>
      <c r="U118" s="335">
        <f t="shared" ref="U118" si="171">U117</f>
        <v>0</v>
      </c>
      <c r="V118" s="335">
        <f t="shared" ref="V118" si="172">V117</f>
        <v>0</v>
      </c>
      <c r="W118" s="335">
        <f t="shared" ref="W118" si="173">W117</f>
        <v>0</v>
      </c>
      <c r="X118" s="335">
        <f t="shared" ref="X118" si="174">X117</f>
        <v>0</v>
      </c>
      <c r="Y118" s="335">
        <f t="shared" ref="Y118" si="175">Y117</f>
        <v>0</v>
      </c>
      <c r="Z118" s="335">
        <f t="shared" ref="Z118" si="176">Z117</f>
        <v>0</v>
      </c>
      <c r="AA118" s="335">
        <f t="shared" ref="AA118" si="177">AA117</f>
        <v>0</v>
      </c>
      <c r="AB118" s="335">
        <f t="shared" ref="AB118" si="178">AB117</f>
        <v>0</v>
      </c>
      <c r="AC118" s="335">
        <f t="shared" ref="AC118" si="179">AC117</f>
        <v>0</v>
      </c>
      <c r="AD118" s="335">
        <f t="shared" ref="AD118" si="180">AD117</f>
        <v>0</v>
      </c>
      <c r="AE118" s="335">
        <f t="shared" ref="AE118" si="181">AE117</f>
        <v>0</v>
      </c>
      <c r="AF118" s="335">
        <f t="shared" ref="AF118" si="182">AF117</f>
        <v>0</v>
      </c>
      <c r="AG118" s="335">
        <f t="shared" ref="AG118" si="183">AG117</f>
        <v>0</v>
      </c>
      <c r="AH118" s="335">
        <f t="shared" ref="AH118" si="184">AH117</f>
        <v>0</v>
      </c>
      <c r="AI118" s="335">
        <f t="shared" ref="AI118" si="185">AI117</f>
        <v>0</v>
      </c>
      <c r="AJ118" s="335">
        <f t="shared" ref="AJ118" si="186">AJ117</f>
        <v>0</v>
      </c>
      <c r="AK118" s="335">
        <f t="shared" ref="AK118" si="187">AK117</f>
        <v>0</v>
      </c>
      <c r="AL118" s="335">
        <f t="shared" ref="AL118" si="188">AL117</f>
        <v>0</v>
      </c>
      <c r="AM118" s="335">
        <f t="shared" ref="AM118" si="189">AM117</f>
        <v>0</v>
      </c>
      <c r="AN118" s="335">
        <f t="shared" ref="AN118" si="190">AN117</f>
        <v>0</v>
      </c>
    </row>
    <row r="119" spans="2:40" x14ac:dyDescent="0.2">
      <c r="B119" s="58"/>
      <c r="C119" s="59"/>
      <c r="D119" s="24"/>
      <c r="E119" s="157"/>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row>
    <row r="120" spans="2:40" x14ac:dyDescent="0.2">
      <c r="B120" s="58"/>
      <c r="C120" s="215" t="s">
        <v>287</v>
      </c>
      <c r="D120" s="206"/>
      <c r="E120" s="160" t="s">
        <v>52</v>
      </c>
      <c r="F120" s="160"/>
      <c r="G120" s="160"/>
      <c r="H120" s="160"/>
      <c r="I120" s="160"/>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row>
    <row r="121" spans="2:40" hidden="1" outlineLevel="1" x14ac:dyDescent="0.2">
      <c r="B121" s="58"/>
      <c r="C121" s="59"/>
      <c r="D121" s="24" t="s">
        <v>73</v>
      </c>
      <c r="E121" s="65"/>
      <c r="F121" s="62">
        <f t="shared" ref="F121:AN121" si="191">F58</f>
        <v>0</v>
      </c>
      <c r="G121" s="62">
        <f t="shared" si="191"/>
        <v>0</v>
      </c>
      <c r="H121" s="62">
        <f t="shared" si="191"/>
        <v>0</v>
      </c>
      <c r="I121" s="62">
        <f t="shared" si="191"/>
        <v>0</v>
      </c>
      <c r="J121" s="62">
        <f t="shared" si="191"/>
        <v>0</v>
      </c>
      <c r="K121" s="62">
        <f t="shared" si="191"/>
        <v>0</v>
      </c>
      <c r="L121" s="62">
        <f t="shared" si="191"/>
        <v>0</v>
      </c>
      <c r="M121" s="62">
        <f t="shared" si="191"/>
        <v>0</v>
      </c>
      <c r="N121" s="62">
        <f t="shared" si="191"/>
        <v>0</v>
      </c>
      <c r="O121" s="62">
        <f t="shared" si="191"/>
        <v>0</v>
      </c>
      <c r="P121" s="62">
        <f t="shared" si="191"/>
        <v>0</v>
      </c>
      <c r="Q121" s="62">
        <f t="shared" si="191"/>
        <v>0</v>
      </c>
      <c r="R121" s="62">
        <f t="shared" si="191"/>
        <v>0</v>
      </c>
      <c r="S121" s="62">
        <f t="shared" si="191"/>
        <v>0</v>
      </c>
      <c r="T121" s="62">
        <f t="shared" si="191"/>
        <v>0</v>
      </c>
      <c r="U121" s="62">
        <f t="shared" si="191"/>
        <v>0</v>
      </c>
      <c r="V121" s="62">
        <f t="shared" si="191"/>
        <v>0</v>
      </c>
      <c r="W121" s="62">
        <f t="shared" si="191"/>
        <v>0</v>
      </c>
      <c r="X121" s="62">
        <f t="shared" si="191"/>
        <v>0</v>
      </c>
      <c r="Y121" s="62">
        <f t="shared" si="191"/>
        <v>0</v>
      </c>
      <c r="Z121" s="62">
        <f t="shared" si="191"/>
        <v>0</v>
      </c>
      <c r="AA121" s="62">
        <f t="shared" si="191"/>
        <v>0</v>
      </c>
      <c r="AB121" s="62">
        <f t="shared" si="191"/>
        <v>0</v>
      </c>
      <c r="AC121" s="62">
        <f t="shared" si="191"/>
        <v>0</v>
      </c>
      <c r="AD121" s="62">
        <f t="shared" si="191"/>
        <v>0</v>
      </c>
      <c r="AE121" s="62">
        <f t="shared" si="191"/>
        <v>0</v>
      </c>
      <c r="AF121" s="62">
        <f t="shared" si="191"/>
        <v>0</v>
      </c>
      <c r="AG121" s="62">
        <f t="shared" si="191"/>
        <v>0</v>
      </c>
      <c r="AH121" s="62">
        <f t="shared" si="191"/>
        <v>0</v>
      </c>
      <c r="AI121" s="62">
        <f t="shared" si="191"/>
        <v>0</v>
      </c>
      <c r="AJ121" s="62">
        <f t="shared" si="191"/>
        <v>0</v>
      </c>
      <c r="AK121" s="62">
        <f t="shared" si="191"/>
        <v>0</v>
      </c>
      <c r="AL121" s="62">
        <f t="shared" si="191"/>
        <v>0</v>
      </c>
      <c r="AM121" s="62">
        <f t="shared" si="191"/>
        <v>0</v>
      </c>
      <c r="AN121" s="62">
        <f t="shared" si="191"/>
        <v>0</v>
      </c>
    </row>
    <row r="122" spans="2:40" hidden="1" outlineLevel="1" x14ac:dyDescent="0.2">
      <c r="B122" s="58" t="s">
        <v>52</v>
      </c>
      <c r="C122" s="59"/>
      <c r="D122" s="24" t="s">
        <v>192</v>
      </c>
      <c r="E122" s="144">
        <f>F38</f>
        <v>0</v>
      </c>
      <c r="F122" s="266">
        <f>$E122*F$121*12</f>
        <v>0</v>
      </c>
      <c r="G122" s="266">
        <f t="shared" ref="G122:I122" si="192">$E122*G$121*12</f>
        <v>0</v>
      </c>
      <c r="H122" s="266">
        <f t="shared" si="192"/>
        <v>0</v>
      </c>
      <c r="I122" s="266">
        <f t="shared" si="192"/>
        <v>0</v>
      </c>
      <c r="J122" s="266">
        <f>$E122*J$121*12</f>
        <v>0</v>
      </c>
      <c r="K122" s="25">
        <f>$J122*Admin!K$7</f>
        <v>0</v>
      </c>
      <c r="L122" s="25">
        <f>$J122*Admin!L$7</f>
        <v>0</v>
      </c>
      <c r="M122" s="25">
        <f>$J122*Admin!M$7</f>
        <v>0</v>
      </c>
      <c r="N122" s="25">
        <f>$J122*Admin!N$7</f>
        <v>0</v>
      </c>
      <c r="O122" s="25">
        <f>$J122*Admin!O$7</f>
        <v>0</v>
      </c>
      <c r="P122" s="25">
        <f>$J122*Admin!P$7</f>
        <v>0</v>
      </c>
      <c r="Q122" s="25">
        <f>$J122*Admin!Q$7</f>
        <v>0</v>
      </c>
      <c r="R122" s="25">
        <f>$J122*Admin!R$7</f>
        <v>0</v>
      </c>
      <c r="S122" s="25">
        <f>$J122*Admin!S$7</f>
        <v>0</v>
      </c>
      <c r="T122" s="25">
        <f>$J122*Admin!T$7</f>
        <v>0</v>
      </c>
      <c r="U122" s="25">
        <f>$J122*Admin!U$7</f>
        <v>0</v>
      </c>
      <c r="V122" s="25">
        <f>$J122*Admin!V$7</f>
        <v>0</v>
      </c>
      <c r="W122" s="25">
        <f>$J122*Admin!W$7</f>
        <v>0</v>
      </c>
      <c r="X122" s="25">
        <f>$J122*Admin!X$7</f>
        <v>0</v>
      </c>
      <c r="Y122" s="25">
        <f>$J122*Admin!Y$7</f>
        <v>0</v>
      </c>
      <c r="Z122" s="25">
        <f>$J122*Admin!Z$7</f>
        <v>0</v>
      </c>
      <c r="AA122" s="25">
        <f>$J122*Admin!AA$7</f>
        <v>0</v>
      </c>
      <c r="AB122" s="25">
        <f>$J122*Admin!AB$7</f>
        <v>0</v>
      </c>
      <c r="AC122" s="25">
        <f>$J122*Admin!AC$7</f>
        <v>0</v>
      </c>
      <c r="AD122" s="25">
        <f>$J122*Admin!AD$7</f>
        <v>0</v>
      </c>
      <c r="AE122" s="25">
        <f>$J122*Admin!AE$7</f>
        <v>0</v>
      </c>
      <c r="AF122" s="25">
        <f>$J122*Admin!AF$7</f>
        <v>0</v>
      </c>
      <c r="AG122" s="25">
        <f>$J122*Admin!AG$7</f>
        <v>0</v>
      </c>
      <c r="AH122" s="25">
        <f>$J122*Admin!AH$7</f>
        <v>0</v>
      </c>
      <c r="AI122" s="25">
        <f>$J122*Admin!AI$7</f>
        <v>0</v>
      </c>
      <c r="AJ122" s="25">
        <f>$J122*Admin!AJ$7</f>
        <v>0</v>
      </c>
      <c r="AK122" s="25">
        <f>$J122*Admin!AK$7</f>
        <v>0</v>
      </c>
      <c r="AL122" s="25">
        <f>$J122*Admin!AL$7</f>
        <v>0</v>
      </c>
      <c r="AM122" s="25">
        <f>$J122*Admin!AM$7</f>
        <v>0</v>
      </c>
      <c r="AN122" s="25">
        <f>$J122*Admin!AN$7</f>
        <v>0</v>
      </c>
    </row>
    <row r="123" spans="2:40" hidden="1" outlineLevel="1" x14ac:dyDescent="0.2">
      <c r="B123" s="58"/>
      <c r="C123" s="59"/>
      <c r="D123" s="24" t="s">
        <v>193</v>
      </c>
      <c r="E123" s="144">
        <f>F39</f>
        <v>0</v>
      </c>
      <c r="F123" s="266">
        <f t="shared" ref="F123:J124" si="193">$E123*F$121*12</f>
        <v>0</v>
      </c>
      <c r="G123" s="266">
        <f t="shared" si="193"/>
        <v>0</v>
      </c>
      <c r="H123" s="266">
        <f t="shared" si="193"/>
        <v>0</v>
      </c>
      <c r="I123" s="266">
        <f t="shared" si="193"/>
        <v>0</v>
      </c>
      <c r="J123" s="266">
        <f t="shared" si="193"/>
        <v>0</v>
      </c>
      <c r="K123" s="25">
        <f>$J123*Admin!K$7</f>
        <v>0</v>
      </c>
      <c r="L123" s="25">
        <f>$J123*Admin!L$7</f>
        <v>0</v>
      </c>
      <c r="M123" s="25">
        <f>$J123*Admin!M$7</f>
        <v>0</v>
      </c>
      <c r="N123" s="25">
        <f>$J123*Admin!N$7</f>
        <v>0</v>
      </c>
      <c r="O123" s="25">
        <f>$J123*Admin!O$7</f>
        <v>0</v>
      </c>
      <c r="P123" s="25">
        <f>$J123*Admin!P$7</f>
        <v>0</v>
      </c>
      <c r="Q123" s="25">
        <f>$J123*Admin!Q$7</f>
        <v>0</v>
      </c>
      <c r="R123" s="25">
        <f>$J123*Admin!R$7</f>
        <v>0</v>
      </c>
      <c r="S123" s="25">
        <f>$J123*Admin!S$7</f>
        <v>0</v>
      </c>
      <c r="T123" s="25">
        <f>$J123*Admin!T$7</f>
        <v>0</v>
      </c>
      <c r="U123" s="25">
        <f>$J123*Admin!U$7</f>
        <v>0</v>
      </c>
      <c r="V123" s="25">
        <f>$J123*Admin!V$7</f>
        <v>0</v>
      </c>
      <c r="W123" s="25">
        <f>$J123*Admin!W$7</f>
        <v>0</v>
      </c>
      <c r="X123" s="25">
        <f>$J123*Admin!X$7</f>
        <v>0</v>
      </c>
      <c r="Y123" s="25">
        <f>$J123*Admin!Y$7</f>
        <v>0</v>
      </c>
      <c r="Z123" s="25">
        <f>$J123*Admin!Z$7</f>
        <v>0</v>
      </c>
      <c r="AA123" s="25">
        <f>$J123*Admin!AA$7</f>
        <v>0</v>
      </c>
      <c r="AB123" s="25">
        <f>$J123*Admin!AB$7</f>
        <v>0</v>
      </c>
      <c r="AC123" s="25">
        <f>$J123*Admin!AC$7</f>
        <v>0</v>
      </c>
      <c r="AD123" s="25">
        <f>$J123*Admin!AD$7</f>
        <v>0</v>
      </c>
      <c r="AE123" s="25">
        <f>$J123*Admin!AE$7</f>
        <v>0</v>
      </c>
      <c r="AF123" s="25">
        <f>$J123*Admin!AF$7</f>
        <v>0</v>
      </c>
      <c r="AG123" s="25">
        <f>$J123*Admin!AG$7</f>
        <v>0</v>
      </c>
      <c r="AH123" s="25">
        <f>$J123*Admin!AH$7</f>
        <v>0</v>
      </c>
      <c r="AI123" s="25">
        <f>$J123*Admin!AI$7</f>
        <v>0</v>
      </c>
      <c r="AJ123" s="25">
        <f>$J123*Admin!AJ$7</f>
        <v>0</v>
      </c>
      <c r="AK123" s="25">
        <f>$J123*Admin!AK$7</f>
        <v>0</v>
      </c>
      <c r="AL123" s="25">
        <f>$J123*Admin!AL$7</f>
        <v>0</v>
      </c>
      <c r="AM123" s="25">
        <f>$J123*Admin!AM$7</f>
        <v>0</v>
      </c>
      <c r="AN123" s="25">
        <f>$J123*Admin!AN$7</f>
        <v>0</v>
      </c>
    </row>
    <row r="124" spans="2:40" hidden="1" outlineLevel="1" x14ac:dyDescent="0.2">
      <c r="B124" s="58"/>
      <c r="C124" s="59"/>
      <c r="D124" s="24" t="s">
        <v>240</v>
      </c>
      <c r="E124" s="144">
        <f>F40</f>
        <v>0</v>
      </c>
      <c r="F124" s="266">
        <f t="shared" si="193"/>
        <v>0</v>
      </c>
      <c r="G124" s="266">
        <f t="shared" si="193"/>
        <v>0</v>
      </c>
      <c r="H124" s="266">
        <f t="shared" si="193"/>
        <v>0</v>
      </c>
      <c r="I124" s="266">
        <f t="shared" si="193"/>
        <v>0</v>
      </c>
      <c r="J124" s="266">
        <f t="shared" si="193"/>
        <v>0</v>
      </c>
      <c r="K124" s="25">
        <f>$J124*Admin!K$7</f>
        <v>0</v>
      </c>
      <c r="L124" s="25">
        <f>$J124*Admin!L$7</f>
        <v>0</v>
      </c>
      <c r="M124" s="25">
        <f>$J124*Admin!M$7</f>
        <v>0</v>
      </c>
      <c r="N124" s="25">
        <f>$J124*Admin!N$7</f>
        <v>0</v>
      </c>
      <c r="O124" s="25">
        <f>$J124*Admin!O$7</f>
        <v>0</v>
      </c>
      <c r="P124" s="25">
        <f>$J124*Admin!P$7</f>
        <v>0</v>
      </c>
      <c r="Q124" s="25">
        <f>$J124*Admin!Q$7</f>
        <v>0</v>
      </c>
      <c r="R124" s="25">
        <f>$J124*Admin!R$7</f>
        <v>0</v>
      </c>
      <c r="S124" s="25">
        <f>$J124*Admin!S$7</f>
        <v>0</v>
      </c>
      <c r="T124" s="25">
        <f>$J124*Admin!T$7</f>
        <v>0</v>
      </c>
      <c r="U124" s="25">
        <f>$J124*Admin!U$7</f>
        <v>0</v>
      </c>
      <c r="V124" s="25">
        <f>$J124*Admin!V$7</f>
        <v>0</v>
      </c>
      <c r="W124" s="25">
        <f>$J124*Admin!W$7</f>
        <v>0</v>
      </c>
      <c r="X124" s="25">
        <f>$J124*Admin!X$7</f>
        <v>0</v>
      </c>
      <c r="Y124" s="25">
        <f>$J124*Admin!Y$7</f>
        <v>0</v>
      </c>
      <c r="Z124" s="25">
        <f>$J124*Admin!Z$7</f>
        <v>0</v>
      </c>
      <c r="AA124" s="25">
        <f>$J124*Admin!AA$7</f>
        <v>0</v>
      </c>
      <c r="AB124" s="25">
        <f>$J124*Admin!AB$7</f>
        <v>0</v>
      </c>
      <c r="AC124" s="25">
        <f>$J124*Admin!AC$7</f>
        <v>0</v>
      </c>
      <c r="AD124" s="25">
        <f>$J124*Admin!AD$7</f>
        <v>0</v>
      </c>
      <c r="AE124" s="25">
        <f>$J124*Admin!AE$7</f>
        <v>0</v>
      </c>
      <c r="AF124" s="25">
        <f>$J124*Admin!AF$7</f>
        <v>0</v>
      </c>
      <c r="AG124" s="25">
        <f>$J124*Admin!AG$7</f>
        <v>0</v>
      </c>
      <c r="AH124" s="25">
        <f>$J124*Admin!AH$7</f>
        <v>0</v>
      </c>
      <c r="AI124" s="25">
        <f>$J124*Admin!AI$7</f>
        <v>0</v>
      </c>
      <c r="AJ124" s="25">
        <f>$J124*Admin!AJ$7</f>
        <v>0</v>
      </c>
      <c r="AK124" s="25">
        <f>$J124*Admin!AK$7</f>
        <v>0</v>
      </c>
      <c r="AL124" s="25">
        <f>$J124*Admin!AL$7</f>
        <v>0</v>
      </c>
      <c r="AM124" s="25">
        <f>$J124*Admin!AM$7</f>
        <v>0</v>
      </c>
      <c r="AN124" s="25">
        <f>$J124*Admin!AN$7</f>
        <v>0</v>
      </c>
    </row>
    <row r="125" spans="2:40" collapsed="1" x14ac:dyDescent="0.2">
      <c r="B125" s="58"/>
      <c r="C125" s="59"/>
      <c r="D125" s="217" t="s">
        <v>9</v>
      </c>
      <c r="E125" s="334"/>
      <c r="F125" s="335">
        <f>SUM(F122:F124)</f>
        <v>0</v>
      </c>
      <c r="G125" s="335">
        <f t="shared" ref="G125:I125" si="194">SUM(G122:G124)</f>
        <v>0</v>
      </c>
      <c r="H125" s="335">
        <f t="shared" si="194"/>
        <v>0</v>
      </c>
      <c r="I125" s="335">
        <f t="shared" si="194"/>
        <v>0</v>
      </c>
      <c r="J125" s="335">
        <f>SUM(J122:J124)</f>
        <v>0</v>
      </c>
      <c r="K125" s="335">
        <f t="shared" ref="K125:AN125" si="195">SUM(K122:K124)</f>
        <v>0</v>
      </c>
      <c r="L125" s="335">
        <f t="shared" si="195"/>
        <v>0</v>
      </c>
      <c r="M125" s="335">
        <f t="shared" si="195"/>
        <v>0</v>
      </c>
      <c r="N125" s="335">
        <f t="shared" si="195"/>
        <v>0</v>
      </c>
      <c r="O125" s="335">
        <f t="shared" si="195"/>
        <v>0</v>
      </c>
      <c r="P125" s="335">
        <f t="shared" si="195"/>
        <v>0</v>
      </c>
      <c r="Q125" s="335">
        <f t="shared" si="195"/>
        <v>0</v>
      </c>
      <c r="R125" s="335">
        <f t="shared" si="195"/>
        <v>0</v>
      </c>
      <c r="S125" s="335">
        <f t="shared" si="195"/>
        <v>0</v>
      </c>
      <c r="T125" s="335">
        <f t="shared" si="195"/>
        <v>0</v>
      </c>
      <c r="U125" s="335">
        <f t="shared" si="195"/>
        <v>0</v>
      </c>
      <c r="V125" s="335">
        <f t="shared" si="195"/>
        <v>0</v>
      </c>
      <c r="W125" s="335">
        <f t="shared" si="195"/>
        <v>0</v>
      </c>
      <c r="X125" s="335">
        <f t="shared" si="195"/>
        <v>0</v>
      </c>
      <c r="Y125" s="335">
        <f t="shared" si="195"/>
        <v>0</v>
      </c>
      <c r="Z125" s="335">
        <f t="shared" si="195"/>
        <v>0</v>
      </c>
      <c r="AA125" s="335">
        <f t="shared" si="195"/>
        <v>0</v>
      </c>
      <c r="AB125" s="335">
        <f t="shared" si="195"/>
        <v>0</v>
      </c>
      <c r="AC125" s="335">
        <f t="shared" si="195"/>
        <v>0</v>
      </c>
      <c r="AD125" s="335">
        <f t="shared" si="195"/>
        <v>0</v>
      </c>
      <c r="AE125" s="335">
        <f t="shared" si="195"/>
        <v>0</v>
      </c>
      <c r="AF125" s="335">
        <f t="shared" si="195"/>
        <v>0</v>
      </c>
      <c r="AG125" s="335">
        <f t="shared" si="195"/>
        <v>0</v>
      </c>
      <c r="AH125" s="335">
        <f t="shared" si="195"/>
        <v>0</v>
      </c>
      <c r="AI125" s="335">
        <f t="shared" si="195"/>
        <v>0</v>
      </c>
      <c r="AJ125" s="335">
        <f t="shared" si="195"/>
        <v>0</v>
      </c>
      <c r="AK125" s="335">
        <f t="shared" si="195"/>
        <v>0</v>
      </c>
      <c r="AL125" s="335">
        <f t="shared" si="195"/>
        <v>0</v>
      </c>
      <c r="AM125" s="335">
        <f t="shared" si="195"/>
        <v>0</v>
      </c>
      <c r="AN125" s="335">
        <f t="shared" si="195"/>
        <v>0</v>
      </c>
    </row>
  </sheetData>
  <sheetProtection algorithmName="SHA-512" hashValue="dlbKWlWeOoUu3rAJjCE43TL/s/kc3ik5atghu1QfYrlQUI6nz2S5kzv2q1EPYwpBdj0AMbFEU3LzRaYt8oHUSQ==" saltValue="stZhAmvFFkZXiBKyPbqAOQ==" spinCount="100000" sheet="1" objects="1" scenarios="1" formatRows="0"/>
  <mergeCells count="15">
    <mergeCell ref="B38:B40"/>
    <mergeCell ref="C8:D8"/>
    <mergeCell ref="C9:D9"/>
    <mergeCell ref="C10:D10"/>
    <mergeCell ref="C11:D11"/>
    <mergeCell ref="C14:D14"/>
    <mergeCell ref="C15:D15"/>
    <mergeCell ref="C16:D16"/>
    <mergeCell ref="C17:D17"/>
    <mergeCell ref="C20:D20"/>
    <mergeCell ref="C21:D21"/>
    <mergeCell ref="C35:E35"/>
    <mergeCell ref="C27:E29"/>
    <mergeCell ref="C24:D24"/>
    <mergeCell ref="C25:D25"/>
  </mergeCells>
  <pageMargins left="0.7" right="0.7" top="0.78740157499999996" bottom="0.78740157499999996" header="0.3" footer="0.3"/>
  <pageSetup paperSize="9" scale="97" orientation="landscape" horizontalDpi="0" verticalDpi="0" r:id="rId1"/>
  <colBreaks count="1" manualBreakCount="1">
    <brk id="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9A2C1A9-1401-4C1A-ACF4-180F6F00D2E5}">
          <x14:formula1>
            <xm:f>Admin!$B$16:$B$51</xm:f>
          </x14:formula1>
          <xm:sqref>E77 E104 E101 E93 E90 E80</xm:sqref>
        </x14:dataValidation>
        <x14:dataValidation type="list" allowBlank="1" showInputMessage="1" showErrorMessage="1" xr:uid="{5EB64992-10EC-4D0B-AEED-827E817255F8}">
          <x14:formula1>
            <xm:f>Admin!$C$16:$C$21</xm:f>
          </x14:formula1>
          <xm:sqref>H8:H11 H14:H17 H20:H21 H24:H25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ED2D9-2A2E-4E7A-BA62-C5DCDF6AC6D2}">
  <dimension ref="B1:AN125"/>
  <sheetViews>
    <sheetView showGridLines="0" zoomScaleNormal="100" workbookViewId="0">
      <pane xSplit="5" ySplit="3" topLeftCell="F4" activePane="bottomRight" state="frozen"/>
      <selection pane="topRight" activeCell="F1" sqref="F1"/>
      <selection pane="bottomLeft" activeCell="A4" sqref="A4"/>
      <selection pane="bottomRight"/>
    </sheetView>
  </sheetViews>
  <sheetFormatPr baseColWidth="10" defaultRowHeight="12.75" outlineLevelRow="1" x14ac:dyDescent="0.2"/>
  <cols>
    <col min="1" max="1" width="2.140625" style="16" customWidth="1"/>
    <col min="2" max="2" width="4.28515625" style="67" customWidth="1"/>
    <col min="3" max="3" width="4.28515625" style="16" customWidth="1"/>
    <col min="4" max="4" width="60.85546875" style="16" customWidth="1"/>
    <col min="5" max="5" width="16.42578125" style="57" customWidth="1"/>
    <col min="6" max="40" width="15.7109375" style="16" customWidth="1"/>
    <col min="41" max="16384" width="11.42578125" style="16"/>
  </cols>
  <sheetData>
    <row r="1" spans="2:9" x14ac:dyDescent="0.2">
      <c r="B1" s="68"/>
      <c r="C1" s="1"/>
      <c r="D1" s="1"/>
    </row>
    <row r="2" spans="2:9" ht="15" x14ac:dyDescent="0.2">
      <c r="B2" s="166" t="s">
        <v>233</v>
      </c>
      <c r="C2" s="167"/>
      <c r="D2" s="42"/>
    </row>
    <row r="3" spans="2:9" x14ac:dyDescent="0.2">
      <c r="B3" s="68"/>
      <c r="C3" s="1"/>
      <c r="D3" s="1"/>
    </row>
    <row r="5" spans="2:9" ht="22.5" customHeight="1" x14ac:dyDescent="0.2">
      <c r="B5" s="176"/>
      <c r="C5" s="232" t="s">
        <v>468</v>
      </c>
      <c r="D5" s="177"/>
      <c r="E5" s="193" t="s">
        <v>420</v>
      </c>
      <c r="F5" s="178"/>
      <c r="G5" s="177"/>
      <c r="H5" s="270"/>
    </row>
    <row r="6" spans="2:9" outlineLevel="1" x14ac:dyDescent="0.2">
      <c r="B6" s="179"/>
      <c r="C6" s="180"/>
      <c r="D6" s="141"/>
      <c r="E6" s="141"/>
      <c r="F6" s="181"/>
      <c r="G6" s="141"/>
      <c r="H6" s="183"/>
    </row>
    <row r="7" spans="2:9" ht="25.5" outlineLevel="1" x14ac:dyDescent="0.2">
      <c r="B7" s="17" t="s">
        <v>120</v>
      </c>
      <c r="C7" s="322" t="s">
        <v>376</v>
      </c>
      <c r="D7" s="323"/>
      <c r="E7" s="324"/>
      <c r="F7" s="325" t="s">
        <v>419</v>
      </c>
      <c r="G7" s="326" t="s">
        <v>377</v>
      </c>
      <c r="H7" s="325" t="s">
        <v>378</v>
      </c>
    </row>
    <row r="8" spans="2:9" ht="12.75" customHeight="1" outlineLevel="1" x14ac:dyDescent="0.2">
      <c r="B8" s="179"/>
      <c r="C8" s="360" t="s">
        <v>392</v>
      </c>
      <c r="D8" s="360"/>
      <c r="E8" s="258"/>
      <c r="F8" s="255"/>
      <c r="G8" s="256"/>
      <c r="H8" s="257"/>
    </row>
    <row r="9" spans="2:9" ht="12.75" customHeight="1" outlineLevel="1" x14ac:dyDescent="0.2">
      <c r="B9" s="179"/>
      <c r="C9" s="361" t="s">
        <v>393</v>
      </c>
      <c r="D9" s="361"/>
      <c r="E9" s="258"/>
      <c r="F9" s="255"/>
      <c r="G9" s="256"/>
      <c r="H9" s="257"/>
    </row>
    <row r="10" spans="2:9" ht="12.75" customHeight="1" outlineLevel="1" x14ac:dyDescent="0.2">
      <c r="B10" s="179"/>
      <c r="C10" s="361" t="s">
        <v>384</v>
      </c>
      <c r="D10" s="361"/>
      <c r="E10" s="259"/>
      <c r="F10" s="255"/>
      <c r="G10" s="256"/>
      <c r="H10" s="257"/>
    </row>
    <row r="11" spans="2:9" ht="12.75" customHeight="1" outlineLevel="1" x14ac:dyDescent="0.25">
      <c r="B11" s="179"/>
      <c r="C11" s="361" t="s">
        <v>387</v>
      </c>
      <c r="D11" s="361"/>
      <c r="E11" s="268"/>
      <c r="F11" s="255"/>
      <c r="G11" s="256"/>
      <c r="H11" s="257"/>
    </row>
    <row r="12" spans="2:9" ht="12.75" customHeight="1" outlineLevel="1" x14ac:dyDescent="0.2">
      <c r="B12" s="179"/>
      <c r="E12" s="16"/>
      <c r="F12" s="181"/>
      <c r="G12" s="182"/>
      <c r="H12" s="271"/>
    </row>
    <row r="13" spans="2:9" ht="25.5" outlineLevel="1" x14ac:dyDescent="0.2">
      <c r="B13" s="17" t="s">
        <v>121</v>
      </c>
      <c r="C13" s="322" t="s">
        <v>394</v>
      </c>
      <c r="D13" s="323"/>
      <c r="E13" s="324"/>
      <c r="F13" s="325" t="s">
        <v>419</v>
      </c>
      <c r="G13" s="326" t="s">
        <v>377</v>
      </c>
      <c r="H13" s="325" t="s">
        <v>378</v>
      </c>
    </row>
    <row r="14" spans="2:9" ht="12.75" customHeight="1" outlineLevel="1" x14ac:dyDescent="0.2">
      <c r="B14" s="179"/>
      <c r="C14" s="360" t="s">
        <v>398</v>
      </c>
      <c r="D14" s="360"/>
      <c r="E14" s="258"/>
      <c r="F14" s="255"/>
      <c r="G14" s="256"/>
      <c r="H14" s="257"/>
      <c r="I14" s="141"/>
    </row>
    <row r="15" spans="2:9" ht="12.75" customHeight="1" outlineLevel="1" x14ac:dyDescent="0.2">
      <c r="B15" s="179"/>
      <c r="C15" s="361" t="s">
        <v>399</v>
      </c>
      <c r="D15" s="361"/>
      <c r="E15" s="258"/>
      <c r="F15" s="255"/>
      <c r="G15" s="256"/>
      <c r="H15" s="257"/>
      <c r="I15" s="141"/>
    </row>
    <row r="16" spans="2:9" ht="12.75" customHeight="1" outlineLevel="1" x14ac:dyDescent="0.2">
      <c r="B16" s="179"/>
      <c r="C16" s="361" t="s">
        <v>384</v>
      </c>
      <c r="D16" s="361"/>
      <c r="E16" s="260"/>
      <c r="F16" s="255"/>
      <c r="G16" s="256"/>
      <c r="H16" s="257"/>
      <c r="I16" s="269"/>
    </row>
    <row r="17" spans="2:12" ht="12.75" customHeight="1" outlineLevel="1" x14ac:dyDescent="0.2">
      <c r="B17" s="179"/>
      <c r="C17" s="361" t="s">
        <v>387</v>
      </c>
      <c r="D17" s="361"/>
      <c r="E17" s="260"/>
      <c r="F17" s="255"/>
      <c r="G17" s="256"/>
      <c r="H17" s="257"/>
      <c r="I17" s="141"/>
      <c r="J17" s="141"/>
      <c r="K17" s="141"/>
      <c r="L17" s="141"/>
    </row>
    <row r="18" spans="2:12" ht="12.75" customHeight="1" outlineLevel="1" x14ac:dyDescent="0.25">
      <c r="B18" s="179"/>
      <c r="C18" s="141"/>
      <c r="D18" s="141"/>
      <c r="E18" s="141"/>
      <c r="F18" s="184"/>
      <c r="G18" s="185"/>
      <c r="H18" s="272"/>
      <c r="I18" s="141"/>
      <c r="J18" s="141"/>
      <c r="K18" s="141"/>
      <c r="L18" s="141"/>
    </row>
    <row r="19" spans="2:12" ht="25.5" outlineLevel="1" x14ac:dyDescent="0.2">
      <c r="B19" s="179"/>
      <c r="C19" s="327" t="s">
        <v>389</v>
      </c>
      <c r="D19" s="328"/>
      <c r="E19" s="329"/>
      <c r="F19" s="330"/>
      <c r="G19" s="330" t="s">
        <v>377</v>
      </c>
      <c r="H19" s="331" t="s">
        <v>378</v>
      </c>
      <c r="I19" s="141" t="s">
        <v>52</v>
      </c>
      <c r="J19" s="141"/>
      <c r="K19" s="141"/>
      <c r="L19" s="141"/>
    </row>
    <row r="20" spans="2:12" ht="12.75" customHeight="1" outlineLevel="1" x14ac:dyDescent="0.2">
      <c r="B20" s="17" t="s">
        <v>122</v>
      </c>
      <c r="C20" s="362" t="s">
        <v>112</v>
      </c>
      <c r="D20" s="362"/>
      <c r="E20" s="141"/>
      <c r="F20" s="261"/>
      <c r="G20" s="256"/>
      <c r="H20" s="257"/>
      <c r="I20" s="141"/>
      <c r="J20" s="141"/>
      <c r="K20" s="141"/>
      <c r="L20" s="141"/>
    </row>
    <row r="21" spans="2:12" ht="12.75" customHeight="1" outlineLevel="1" x14ac:dyDescent="0.2">
      <c r="B21" s="17" t="s">
        <v>123</v>
      </c>
      <c r="C21" s="363" t="s">
        <v>412</v>
      </c>
      <c r="D21" s="363"/>
      <c r="E21" s="141"/>
      <c r="F21" s="261"/>
      <c r="G21" s="256"/>
      <c r="H21" s="257"/>
      <c r="I21" s="141" t="s">
        <v>52</v>
      </c>
      <c r="J21" s="141"/>
      <c r="K21" s="141"/>
      <c r="L21" s="141"/>
    </row>
    <row r="22" spans="2:12" ht="12.75" customHeight="1" outlineLevel="1" x14ac:dyDescent="0.2">
      <c r="B22" s="179"/>
      <c r="C22" s="180"/>
      <c r="D22" s="141"/>
      <c r="E22" s="141"/>
      <c r="F22" s="181"/>
      <c r="G22" s="141"/>
      <c r="H22" s="273"/>
      <c r="I22" s="141"/>
      <c r="J22" s="141"/>
      <c r="K22" s="141"/>
      <c r="L22" s="141"/>
    </row>
    <row r="23" spans="2:12" ht="25.5" outlineLevel="1" x14ac:dyDescent="0.2">
      <c r="B23" s="17" t="s">
        <v>125</v>
      </c>
      <c r="C23" s="322" t="s">
        <v>354</v>
      </c>
      <c r="D23" s="328"/>
      <c r="E23" s="329"/>
      <c r="F23" s="332" t="s">
        <v>390</v>
      </c>
      <c r="G23" s="332" t="s">
        <v>391</v>
      </c>
      <c r="H23" s="331" t="s">
        <v>395</v>
      </c>
      <c r="I23" s="141"/>
      <c r="J23" s="141"/>
      <c r="K23" s="141"/>
      <c r="L23" s="141"/>
    </row>
    <row r="24" spans="2:12" ht="12.75" customHeight="1" outlineLevel="1" x14ac:dyDescent="0.2">
      <c r="B24" s="179"/>
      <c r="C24" s="360" t="s">
        <v>380</v>
      </c>
      <c r="D24" s="360"/>
      <c r="E24" s="260"/>
      <c r="F24" s="262"/>
      <c r="G24" s="263"/>
      <c r="H24" s="257"/>
      <c r="I24" s="141"/>
      <c r="J24" s="141"/>
      <c r="K24" s="141"/>
      <c r="L24" s="141"/>
    </row>
    <row r="25" spans="2:12" ht="12.75" customHeight="1" outlineLevel="1" x14ac:dyDescent="0.2">
      <c r="B25" s="179"/>
      <c r="C25" s="361" t="s">
        <v>382</v>
      </c>
      <c r="D25" s="361"/>
      <c r="E25" s="260"/>
      <c r="F25" s="262"/>
      <c r="G25" s="263"/>
      <c r="H25" s="257"/>
      <c r="I25" s="141"/>
      <c r="J25" s="141"/>
      <c r="K25" s="141"/>
      <c r="L25" s="141"/>
    </row>
    <row r="26" spans="2:12" outlineLevel="1" x14ac:dyDescent="0.2">
      <c r="B26" s="179"/>
      <c r="E26" s="16"/>
      <c r="F26" s="186"/>
      <c r="G26" s="186"/>
      <c r="H26" s="187"/>
      <c r="I26" s="141"/>
      <c r="J26" s="141"/>
      <c r="K26" s="141"/>
      <c r="L26" s="141"/>
    </row>
    <row r="27" spans="2:12" ht="12.75" customHeight="1" outlineLevel="1" x14ac:dyDescent="0.2">
      <c r="B27" s="179"/>
      <c r="C27" s="366" t="s">
        <v>416</v>
      </c>
      <c r="D27" s="366"/>
      <c r="E27" s="366"/>
      <c r="F27" s="186"/>
      <c r="G27" s="186"/>
      <c r="H27" s="187"/>
    </row>
    <row r="28" spans="2:12" outlineLevel="1" x14ac:dyDescent="0.2">
      <c r="B28" s="179"/>
      <c r="C28" s="367"/>
      <c r="D28" s="367"/>
      <c r="E28" s="367"/>
      <c r="F28" s="186"/>
      <c r="G28" s="186"/>
      <c r="H28" s="187"/>
    </row>
    <row r="29" spans="2:12" outlineLevel="1" x14ac:dyDescent="0.2">
      <c r="B29" s="179"/>
      <c r="C29" s="367"/>
      <c r="D29" s="367"/>
      <c r="E29" s="367"/>
      <c r="F29" s="186"/>
      <c r="G29" s="186"/>
      <c r="H29" s="187"/>
    </row>
    <row r="30" spans="2:12" outlineLevel="1" x14ac:dyDescent="0.2">
      <c r="B30" s="179"/>
      <c r="C30" s="186"/>
      <c r="D30" s="186"/>
      <c r="E30" s="186"/>
      <c r="F30" s="186"/>
      <c r="G30" s="186"/>
      <c r="H30" s="187"/>
      <c r="I30" s="186"/>
    </row>
    <row r="31" spans="2:12" outlineLevel="1" x14ac:dyDescent="0.2">
      <c r="B31" s="179"/>
      <c r="C31" s="327" t="s">
        <v>379</v>
      </c>
      <c r="D31" s="328"/>
      <c r="E31" s="329"/>
      <c r="F31" s="329"/>
      <c r="H31" s="187"/>
      <c r="I31" s="186"/>
    </row>
    <row r="32" spans="2:12" outlineLevel="1" x14ac:dyDescent="0.2">
      <c r="B32" s="17" t="s">
        <v>130</v>
      </c>
      <c r="C32" s="141" t="s">
        <v>72</v>
      </c>
      <c r="D32" s="141"/>
      <c r="E32" s="188" t="s">
        <v>381</v>
      </c>
      <c r="F32" s="255"/>
      <c r="H32" s="187"/>
      <c r="I32" s="186"/>
    </row>
    <row r="33" spans="2:40" outlineLevel="1" x14ac:dyDescent="0.2">
      <c r="B33" s="17" t="s">
        <v>131</v>
      </c>
      <c r="C33" s="141" t="s">
        <v>132</v>
      </c>
      <c r="D33" s="141"/>
      <c r="E33" s="141" t="s">
        <v>383</v>
      </c>
      <c r="F33" s="264"/>
      <c r="H33" s="187"/>
      <c r="I33" s="186"/>
    </row>
    <row r="34" spans="2:40" outlineLevel="1" x14ac:dyDescent="0.2">
      <c r="B34" s="17" t="s">
        <v>126</v>
      </c>
      <c r="C34" s="16" t="s">
        <v>404</v>
      </c>
      <c r="E34" s="16"/>
      <c r="F34" s="264"/>
      <c r="H34" s="187"/>
      <c r="I34" s="186"/>
    </row>
    <row r="35" spans="2:40" ht="12.75" customHeight="1" outlineLevel="1" x14ac:dyDescent="0.2">
      <c r="B35" s="179"/>
      <c r="C35" s="364" t="s">
        <v>415</v>
      </c>
      <c r="D35" s="365"/>
      <c r="E35" s="365"/>
      <c r="H35" s="187"/>
      <c r="I35" s="186"/>
    </row>
    <row r="36" spans="2:40" outlineLevel="1" x14ac:dyDescent="0.2">
      <c r="B36" s="179"/>
      <c r="E36" s="16"/>
      <c r="H36" s="187"/>
      <c r="I36" s="186"/>
    </row>
    <row r="37" spans="2:40" outlineLevel="1" x14ac:dyDescent="0.2">
      <c r="B37" s="179"/>
      <c r="C37" s="189" t="s">
        <v>396</v>
      </c>
      <c r="E37" s="16"/>
      <c r="H37" s="187"/>
      <c r="I37" s="186"/>
    </row>
    <row r="38" spans="2:40" outlineLevel="1" x14ac:dyDescent="0.2">
      <c r="B38" s="358" t="s">
        <v>133</v>
      </c>
      <c r="C38" s="141" t="s">
        <v>385</v>
      </c>
      <c r="D38" s="141"/>
      <c r="E38" s="141" t="s">
        <v>386</v>
      </c>
      <c r="F38" s="255"/>
      <c r="H38" s="187"/>
      <c r="I38" s="186"/>
    </row>
    <row r="39" spans="2:40" outlineLevel="1" x14ac:dyDescent="0.2">
      <c r="B39" s="359"/>
      <c r="C39" s="141" t="s">
        <v>388</v>
      </c>
      <c r="D39" s="141"/>
      <c r="E39" s="141" t="s">
        <v>386</v>
      </c>
      <c r="F39" s="255"/>
      <c r="H39" s="187"/>
      <c r="I39" s="186"/>
    </row>
    <row r="40" spans="2:40" outlineLevel="1" x14ac:dyDescent="0.2">
      <c r="B40" s="359"/>
      <c r="C40" s="141" t="s">
        <v>397</v>
      </c>
      <c r="D40" s="141"/>
      <c r="E40" s="141" t="s">
        <v>386</v>
      </c>
      <c r="F40" s="255"/>
      <c r="H40" s="187"/>
      <c r="I40" s="186"/>
    </row>
    <row r="41" spans="2:40" x14ac:dyDescent="0.2">
      <c r="B41" s="190"/>
      <c r="C41" s="191"/>
      <c r="D41" s="191"/>
      <c r="E41" s="191"/>
      <c r="F41" s="191"/>
      <c r="G41" s="191"/>
      <c r="H41" s="192"/>
      <c r="I41" s="186"/>
    </row>
    <row r="43" spans="2:40" x14ac:dyDescent="0.2">
      <c r="B43" s="17" t="s">
        <v>119</v>
      </c>
      <c r="C43" s="59"/>
      <c r="D43" s="21"/>
      <c r="E43" s="160"/>
      <c r="F43" s="160" t="s">
        <v>2</v>
      </c>
      <c r="G43" s="160" t="s">
        <v>3</v>
      </c>
      <c r="H43" s="160" t="s">
        <v>4</v>
      </c>
      <c r="I43" s="160" t="s">
        <v>5</v>
      </c>
      <c r="J43" s="160" t="s">
        <v>17</v>
      </c>
      <c r="K43" s="160" t="s">
        <v>18</v>
      </c>
      <c r="L43" s="160" t="s">
        <v>19</v>
      </c>
      <c r="M43" s="160" t="s">
        <v>20</v>
      </c>
      <c r="N43" s="160" t="s">
        <v>21</v>
      </c>
      <c r="O43" s="160" t="s">
        <v>22</v>
      </c>
      <c r="P43" s="160" t="s">
        <v>23</v>
      </c>
      <c r="Q43" s="160" t="s">
        <v>24</v>
      </c>
      <c r="R43" s="160" t="s">
        <v>25</v>
      </c>
      <c r="S43" s="160" t="s">
        <v>26</v>
      </c>
      <c r="T43" s="160" t="s">
        <v>27</v>
      </c>
      <c r="U43" s="160" t="s">
        <v>28</v>
      </c>
      <c r="V43" s="160" t="s">
        <v>29</v>
      </c>
      <c r="W43" s="160" t="s">
        <v>30</v>
      </c>
      <c r="X43" s="160" t="s">
        <v>31</v>
      </c>
      <c r="Y43" s="160" t="s">
        <v>32</v>
      </c>
      <c r="Z43" s="160" t="s">
        <v>33</v>
      </c>
      <c r="AA43" s="160" t="s">
        <v>34</v>
      </c>
      <c r="AB43" s="160" t="s">
        <v>35</v>
      </c>
      <c r="AC43" s="160" t="s">
        <v>36</v>
      </c>
      <c r="AD43" s="160" t="s">
        <v>37</v>
      </c>
      <c r="AE43" s="160" t="s">
        <v>38</v>
      </c>
      <c r="AF43" s="160" t="s">
        <v>39</v>
      </c>
      <c r="AG43" s="160" t="s">
        <v>40</v>
      </c>
      <c r="AH43" s="160" t="s">
        <v>41</v>
      </c>
      <c r="AI43" s="160" t="s">
        <v>42</v>
      </c>
      <c r="AJ43" s="160" t="s">
        <v>43</v>
      </c>
      <c r="AK43" s="160" t="s">
        <v>44</v>
      </c>
      <c r="AL43" s="160" t="s">
        <v>45</v>
      </c>
      <c r="AM43" s="160" t="s">
        <v>46</v>
      </c>
      <c r="AN43" s="160" t="s">
        <v>47</v>
      </c>
    </row>
    <row r="44" spans="2:40" x14ac:dyDescent="0.2">
      <c r="B44" s="17" t="s">
        <v>120</v>
      </c>
      <c r="C44" s="156" t="s">
        <v>68</v>
      </c>
      <c r="D44" s="154"/>
      <c r="E44" s="157"/>
      <c r="F44" s="157"/>
      <c r="G44" s="157"/>
      <c r="H44" s="157"/>
      <c r="I44" s="157"/>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row>
    <row r="45" spans="2:40" hidden="1" outlineLevel="1" x14ac:dyDescent="0.2">
      <c r="B45" s="58"/>
      <c r="C45" s="59"/>
      <c r="D45" s="24" t="s">
        <v>106</v>
      </c>
      <c r="E45" s="65"/>
      <c r="F45" s="265">
        <f>IF($H8&lt;1,0,IF(Admin!F$2&lt;$H8,0,$G8))</f>
        <v>0</v>
      </c>
      <c r="G45" s="265">
        <f>IF($H8&lt;1,0,IF(Admin!G$2&lt;$H8,0,$G8))</f>
        <v>0</v>
      </c>
      <c r="H45" s="265">
        <f>IF($H8&lt;1,0,IF(Admin!H$2&lt;$H8,0,$G8))</f>
        <v>0</v>
      </c>
      <c r="I45" s="265">
        <f>IF($H8&lt;1,0,IF(Admin!I$2&lt;$H8,0,$G8))</f>
        <v>0</v>
      </c>
      <c r="J45" s="265">
        <f>IF($H8&lt;1,0,IF(Admin!J$2&lt;$H8,0,$G8))</f>
        <v>0</v>
      </c>
      <c r="K45" s="62">
        <f>$J45</f>
        <v>0</v>
      </c>
      <c r="L45" s="62">
        <f t="shared" ref="L45:AN48" si="0">$J45</f>
        <v>0</v>
      </c>
      <c r="M45" s="62">
        <f t="shared" si="0"/>
        <v>0</v>
      </c>
      <c r="N45" s="62">
        <f t="shared" si="0"/>
        <v>0</v>
      </c>
      <c r="O45" s="62">
        <f t="shared" si="0"/>
        <v>0</v>
      </c>
      <c r="P45" s="62">
        <f t="shared" si="0"/>
        <v>0</v>
      </c>
      <c r="Q45" s="62">
        <f t="shared" si="0"/>
        <v>0</v>
      </c>
      <c r="R45" s="62">
        <f t="shared" si="0"/>
        <v>0</v>
      </c>
      <c r="S45" s="62">
        <f t="shared" si="0"/>
        <v>0</v>
      </c>
      <c r="T45" s="62">
        <f t="shared" si="0"/>
        <v>0</v>
      </c>
      <c r="U45" s="62">
        <f t="shared" si="0"/>
        <v>0</v>
      </c>
      <c r="V45" s="62">
        <f t="shared" si="0"/>
        <v>0</v>
      </c>
      <c r="W45" s="62">
        <f t="shared" si="0"/>
        <v>0</v>
      </c>
      <c r="X45" s="62">
        <f t="shared" si="0"/>
        <v>0</v>
      </c>
      <c r="Y45" s="62">
        <f t="shared" si="0"/>
        <v>0</v>
      </c>
      <c r="Z45" s="62">
        <f t="shared" si="0"/>
        <v>0</v>
      </c>
      <c r="AA45" s="62">
        <f t="shared" si="0"/>
        <v>0</v>
      </c>
      <c r="AB45" s="62">
        <f t="shared" si="0"/>
        <v>0</v>
      </c>
      <c r="AC45" s="62">
        <f t="shared" si="0"/>
        <v>0</v>
      </c>
      <c r="AD45" s="62">
        <f t="shared" si="0"/>
        <v>0</v>
      </c>
      <c r="AE45" s="62">
        <f t="shared" si="0"/>
        <v>0</v>
      </c>
      <c r="AF45" s="62">
        <f t="shared" si="0"/>
        <v>0</v>
      </c>
      <c r="AG45" s="62">
        <f t="shared" si="0"/>
        <v>0</v>
      </c>
      <c r="AH45" s="62">
        <f t="shared" si="0"/>
        <v>0</v>
      </c>
      <c r="AI45" s="62">
        <f t="shared" si="0"/>
        <v>0</v>
      </c>
      <c r="AJ45" s="62">
        <f t="shared" si="0"/>
        <v>0</v>
      </c>
      <c r="AK45" s="62">
        <f t="shared" si="0"/>
        <v>0</v>
      </c>
      <c r="AL45" s="62">
        <f t="shared" si="0"/>
        <v>0</v>
      </c>
      <c r="AM45" s="62">
        <f t="shared" si="0"/>
        <v>0</v>
      </c>
      <c r="AN45" s="62">
        <f t="shared" si="0"/>
        <v>0</v>
      </c>
    </row>
    <row r="46" spans="2:40" hidden="1" outlineLevel="1" x14ac:dyDescent="0.2">
      <c r="B46" s="58"/>
      <c r="C46" s="59" t="s">
        <v>52</v>
      </c>
      <c r="D46" s="24" t="s">
        <v>107</v>
      </c>
      <c r="E46" s="65"/>
      <c r="F46" s="265">
        <f>IF($H9&lt;1,0,IF(Admin!F$2&lt;$H9,0,$G9))</f>
        <v>0</v>
      </c>
      <c r="G46" s="265">
        <f>IF($H9&lt;1,0,IF(Admin!G$2&lt;$H9,0,$G9))</f>
        <v>0</v>
      </c>
      <c r="H46" s="265">
        <f>IF($H9&lt;1,0,IF(Admin!H$2&lt;$H9,0,$G9))</f>
        <v>0</v>
      </c>
      <c r="I46" s="265">
        <f>IF($H9&lt;1,0,IF(Admin!I$2&lt;$H9,0,$G9))</f>
        <v>0</v>
      </c>
      <c r="J46" s="265">
        <f>IF($H9&lt;1,0,IF(Admin!J$2&lt;$H9,0,$G9))</f>
        <v>0</v>
      </c>
      <c r="K46" s="62">
        <f>$J46</f>
        <v>0</v>
      </c>
      <c r="L46" s="62">
        <f t="shared" si="0"/>
        <v>0</v>
      </c>
      <c r="M46" s="62">
        <f t="shared" si="0"/>
        <v>0</v>
      </c>
      <c r="N46" s="62">
        <f t="shared" si="0"/>
        <v>0</v>
      </c>
      <c r="O46" s="62">
        <f t="shared" si="0"/>
        <v>0</v>
      </c>
      <c r="P46" s="62">
        <f t="shared" si="0"/>
        <v>0</v>
      </c>
      <c r="Q46" s="62">
        <f t="shared" si="0"/>
        <v>0</v>
      </c>
      <c r="R46" s="62">
        <f t="shared" si="0"/>
        <v>0</v>
      </c>
      <c r="S46" s="62">
        <f t="shared" si="0"/>
        <v>0</v>
      </c>
      <c r="T46" s="62">
        <f t="shared" si="0"/>
        <v>0</v>
      </c>
      <c r="U46" s="62">
        <f t="shared" si="0"/>
        <v>0</v>
      </c>
      <c r="V46" s="62">
        <f t="shared" si="0"/>
        <v>0</v>
      </c>
      <c r="W46" s="62">
        <f t="shared" si="0"/>
        <v>0</v>
      </c>
      <c r="X46" s="62">
        <f t="shared" si="0"/>
        <v>0</v>
      </c>
      <c r="Y46" s="62">
        <f t="shared" si="0"/>
        <v>0</v>
      </c>
      <c r="Z46" s="62">
        <f t="shared" si="0"/>
        <v>0</v>
      </c>
      <c r="AA46" s="62">
        <f t="shared" si="0"/>
        <v>0</v>
      </c>
      <c r="AB46" s="62">
        <f t="shared" si="0"/>
        <v>0</v>
      </c>
      <c r="AC46" s="62">
        <f t="shared" si="0"/>
        <v>0</v>
      </c>
      <c r="AD46" s="62">
        <f t="shared" si="0"/>
        <v>0</v>
      </c>
      <c r="AE46" s="62">
        <f t="shared" si="0"/>
        <v>0</v>
      </c>
      <c r="AF46" s="62">
        <f t="shared" si="0"/>
        <v>0</v>
      </c>
      <c r="AG46" s="62">
        <f t="shared" si="0"/>
        <v>0</v>
      </c>
      <c r="AH46" s="62">
        <f t="shared" si="0"/>
        <v>0</v>
      </c>
      <c r="AI46" s="62">
        <f t="shared" si="0"/>
        <v>0</v>
      </c>
      <c r="AJ46" s="62">
        <f t="shared" si="0"/>
        <v>0</v>
      </c>
      <c r="AK46" s="62">
        <f t="shared" si="0"/>
        <v>0</v>
      </c>
      <c r="AL46" s="62">
        <f t="shared" si="0"/>
        <v>0</v>
      </c>
      <c r="AM46" s="62">
        <f t="shared" si="0"/>
        <v>0</v>
      </c>
      <c r="AN46" s="62">
        <f t="shared" si="0"/>
        <v>0</v>
      </c>
    </row>
    <row r="47" spans="2:40" hidden="1" outlineLevel="1" x14ac:dyDescent="0.2">
      <c r="B47" s="58"/>
      <c r="C47" s="59"/>
      <c r="D47" s="24" t="s">
        <v>108</v>
      </c>
      <c r="E47" s="65"/>
      <c r="F47" s="265">
        <f>IF($H10&lt;1,0,IF(Admin!F$2&lt;$H10,0,$G10))</f>
        <v>0</v>
      </c>
      <c r="G47" s="265">
        <f>IF($H10&lt;1,0,IF(Admin!G$2&lt;$H10,0,$G10))</f>
        <v>0</v>
      </c>
      <c r="H47" s="265">
        <f>IF($H10&lt;1,0,IF(Admin!H$2&lt;$H10,0,$G10))</f>
        <v>0</v>
      </c>
      <c r="I47" s="265">
        <f>IF($H10&lt;1,0,IF(Admin!I$2&lt;$H10,0,$G10))</f>
        <v>0</v>
      </c>
      <c r="J47" s="265">
        <f>IF($H10&lt;1,0,IF(Admin!J$2&lt;$H10,0,$G10))</f>
        <v>0</v>
      </c>
      <c r="K47" s="62">
        <f>$J47</f>
        <v>0</v>
      </c>
      <c r="L47" s="62">
        <f t="shared" si="0"/>
        <v>0</v>
      </c>
      <c r="M47" s="62">
        <f t="shared" si="0"/>
        <v>0</v>
      </c>
      <c r="N47" s="62">
        <f t="shared" si="0"/>
        <v>0</v>
      </c>
      <c r="O47" s="62">
        <f t="shared" si="0"/>
        <v>0</v>
      </c>
      <c r="P47" s="62">
        <f t="shared" si="0"/>
        <v>0</v>
      </c>
      <c r="Q47" s="62">
        <f t="shared" si="0"/>
        <v>0</v>
      </c>
      <c r="R47" s="62">
        <f t="shared" si="0"/>
        <v>0</v>
      </c>
      <c r="S47" s="62">
        <f t="shared" si="0"/>
        <v>0</v>
      </c>
      <c r="T47" s="62">
        <f t="shared" si="0"/>
        <v>0</v>
      </c>
      <c r="U47" s="62">
        <f t="shared" si="0"/>
        <v>0</v>
      </c>
      <c r="V47" s="62">
        <f t="shared" si="0"/>
        <v>0</v>
      </c>
      <c r="W47" s="62">
        <f t="shared" si="0"/>
        <v>0</v>
      </c>
      <c r="X47" s="62">
        <f t="shared" si="0"/>
        <v>0</v>
      </c>
      <c r="Y47" s="62">
        <f t="shared" si="0"/>
        <v>0</v>
      </c>
      <c r="Z47" s="62">
        <f t="shared" si="0"/>
        <v>0</v>
      </c>
      <c r="AA47" s="62">
        <f t="shared" si="0"/>
        <v>0</v>
      </c>
      <c r="AB47" s="62">
        <f t="shared" si="0"/>
        <v>0</v>
      </c>
      <c r="AC47" s="62">
        <f t="shared" si="0"/>
        <v>0</v>
      </c>
      <c r="AD47" s="62">
        <f t="shared" si="0"/>
        <v>0</v>
      </c>
      <c r="AE47" s="62">
        <f t="shared" si="0"/>
        <v>0</v>
      </c>
      <c r="AF47" s="62">
        <f t="shared" si="0"/>
        <v>0</v>
      </c>
      <c r="AG47" s="62">
        <f t="shared" si="0"/>
        <v>0</v>
      </c>
      <c r="AH47" s="62">
        <f t="shared" si="0"/>
        <v>0</v>
      </c>
      <c r="AI47" s="62">
        <f t="shared" si="0"/>
        <v>0</v>
      </c>
      <c r="AJ47" s="62">
        <f t="shared" si="0"/>
        <v>0</v>
      </c>
      <c r="AK47" s="62">
        <f t="shared" si="0"/>
        <v>0</v>
      </c>
      <c r="AL47" s="62">
        <f t="shared" si="0"/>
        <v>0</v>
      </c>
      <c r="AM47" s="62">
        <f t="shared" si="0"/>
        <v>0</v>
      </c>
      <c r="AN47" s="62">
        <f t="shared" si="0"/>
        <v>0</v>
      </c>
    </row>
    <row r="48" spans="2:40" hidden="1" outlineLevel="1" x14ac:dyDescent="0.2">
      <c r="B48" s="58"/>
      <c r="C48" s="59"/>
      <c r="D48" s="24" t="s">
        <v>109</v>
      </c>
      <c r="E48" s="65"/>
      <c r="F48" s="265">
        <f>IF($H11&lt;1,0,IF(Admin!F$2&lt;$H11,0,$G11))</f>
        <v>0</v>
      </c>
      <c r="G48" s="265">
        <f>IF($H11&lt;1,0,IF(Admin!G$2&lt;$H11,0,$G11))</f>
        <v>0</v>
      </c>
      <c r="H48" s="265">
        <f>IF($H11&lt;1,0,IF(Admin!H$2&lt;$H11,0,$G11))</f>
        <v>0</v>
      </c>
      <c r="I48" s="265">
        <f>IF($H11&lt;1,0,IF(Admin!I$2&lt;$H11,0,$G11))</f>
        <v>0</v>
      </c>
      <c r="J48" s="265">
        <f>IF($H11&lt;1,0,IF(Admin!J$2&lt;$H11,0,$G11))</f>
        <v>0</v>
      </c>
      <c r="K48" s="62">
        <f>$J48</f>
        <v>0</v>
      </c>
      <c r="L48" s="62">
        <f t="shared" si="0"/>
        <v>0</v>
      </c>
      <c r="M48" s="62">
        <f t="shared" si="0"/>
        <v>0</v>
      </c>
      <c r="N48" s="62">
        <f t="shared" si="0"/>
        <v>0</v>
      </c>
      <c r="O48" s="62">
        <f t="shared" si="0"/>
        <v>0</v>
      </c>
      <c r="P48" s="62">
        <f t="shared" si="0"/>
        <v>0</v>
      </c>
      <c r="Q48" s="62">
        <f t="shared" si="0"/>
        <v>0</v>
      </c>
      <c r="R48" s="62">
        <f t="shared" si="0"/>
        <v>0</v>
      </c>
      <c r="S48" s="62">
        <f t="shared" si="0"/>
        <v>0</v>
      </c>
      <c r="T48" s="62">
        <f t="shared" si="0"/>
        <v>0</v>
      </c>
      <c r="U48" s="62">
        <f t="shared" si="0"/>
        <v>0</v>
      </c>
      <c r="V48" s="62">
        <f t="shared" si="0"/>
        <v>0</v>
      </c>
      <c r="W48" s="62">
        <f t="shared" si="0"/>
        <v>0</v>
      </c>
      <c r="X48" s="62">
        <f t="shared" si="0"/>
        <v>0</v>
      </c>
      <c r="Y48" s="62">
        <f t="shared" si="0"/>
        <v>0</v>
      </c>
      <c r="Z48" s="62">
        <f t="shared" si="0"/>
        <v>0</v>
      </c>
      <c r="AA48" s="62">
        <f t="shared" si="0"/>
        <v>0</v>
      </c>
      <c r="AB48" s="62">
        <f t="shared" si="0"/>
        <v>0</v>
      </c>
      <c r="AC48" s="62">
        <f t="shared" si="0"/>
        <v>0</v>
      </c>
      <c r="AD48" s="62">
        <f t="shared" si="0"/>
        <v>0</v>
      </c>
      <c r="AE48" s="62">
        <f t="shared" si="0"/>
        <v>0</v>
      </c>
      <c r="AF48" s="62">
        <f t="shared" si="0"/>
        <v>0</v>
      </c>
      <c r="AG48" s="62">
        <f t="shared" si="0"/>
        <v>0</v>
      </c>
      <c r="AH48" s="62">
        <f t="shared" si="0"/>
        <v>0</v>
      </c>
      <c r="AI48" s="62">
        <f t="shared" si="0"/>
        <v>0</v>
      </c>
      <c r="AJ48" s="62">
        <f t="shared" si="0"/>
        <v>0</v>
      </c>
      <c r="AK48" s="62">
        <f t="shared" si="0"/>
        <v>0</v>
      </c>
      <c r="AL48" s="62">
        <f t="shared" si="0"/>
        <v>0</v>
      </c>
      <c r="AM48" s="62">
        <f t="shared" si="0"/>
        <v>0</v>
      </c>
      <c r="AN48" s="62">
        <f t="shared" si="0"/>
        <v>0</v>
      </c>
    </row>
    <row r="49" spans="2:40" hidden="1" outlineLevel="1" x14ac:dyDescent="0.2">
      <c r="B49" s="58"/>
      <c r="C49" s="59"/>
      <c r="D49" s="158" t="s">
        <v>9</v>
      </c>
      <c r="E49" s="155"/>
      <c r="F49" s="159">
        <f t="shared" ref="F49:AN49" si="1">SUM(F45:F48)</f>
        <v>0</v>
      </c>
      <c r="G49" s="159">
        <f t="shared" si="1"/>
        <v>0</v>
      </c>
      <c r="H49" s="159">
        <f t="shared" si="1"/>
        <v>0</v>
      </c>
      <c r="I49" s="159">
        <f t="shared" si="1"/>
        <v>0</v>
      </c>
      <c r="J49" s="159">
        <f t="shared" si="1"/>
        <v>0</v>
      </c>
      <c r="K49" s="159">
        <f t="shared" si="1"/>
        <v>0</v>
      </c>
      <c r="L49" s="159">
        <f t="shared" si="1"/>
        <v>0</v>
      </c>
      <c r="M49" s="159">
        <f t="shared" si="1"/>
        <v>0</v>
      </c>
      <c r="N49" s="159">
        <f t="shared" si="1"/>
        <v>0</v>
      </c>
      <c r="O49" s="159">
        <f t="shared" si="1"/>
        <v>0</v>
      </c>
      <c r="P49" s="159">
        <f t="shared" si="1"/>
        <v>0</v>
      </c>
      <c r="Q49" s="159">
        <f t="shared" si="1"/>
        <v>0</v>
      </c>
      <c r="R49" s="159">
        <f t="shared" si="1"/>
        <v>0</v>
      </c>
      <c r="S49" s="159">
        <f t="shared" si="1"/>
        <v>0</v>
      </c>
      <c r="T49" s="159">
        <f t="shared" si="1"/>
        <v>0</v>
      </c>
      <c r="U49" s="159">
        <f t="shared" si="1"/>
        <v>0</v>
      </c>
      <c r="V49" s="159">
        <f t="shared" si="1"/>
        <v>0</v>
      </c>
      <c r="W49" s="159">
        <f t="shared" si="1"/>
        <v>0</v>
      </c>
      <c r="X49" s="159">
        <f t="shared" si="1"/>
        <v>0</v>
      </c>
      <c r="Y49" s="159">
        <f t="shared" si="1"/>
        <v>0</v>
      </c>
      <c r="Z49" s="159">
        <f t="shared" si="1"/>
        <v>0</v>
      </c>
      <c r="AA49" s="159">
        <f t="shared" si="1"/>
        <v>0</v>
      </c>
      <c r="AB49" s="159">
        <f t="shared" si="1"/>
        <v>0</v>
      </c>
      <c r="AC49" s="159">
        <f t="shared" si="1"/>
        <v>0</v>
      </c>
      <c r="AD49" s="159">
        <f t="shared" si="1"/>
        <v>0</v>
      </c>
      <c r="AE49" s="159">
        <f t="shared" si="1"/>
        <v>0</v>
      </c>
      <c r="AF49" s="159">
        <f t="shared" si="1"/>
        <v>0</v>
      </c>
      <c r="AG49" s="159">
        <f t="shared" si="1"/>
        <v>0</v>
      </c>
      <c r="AH49" s="159">
        <f t="shared" si="1"/>
        <v>0</v>
      </c>
      <c r="AI49" s="159">
        <f t="shared" si="1"/>
        <v>0</v>
      </c>
      <c r="AJ49" s="159">
        <f t="shared" si="1"/>
        <v>0</v>
      </c>
      <c r="AK49" s="159">
        <f t="shared" si="1"/>
        <v>0</v>
      </c>
      <c r="AL49" s="159">
        <f t="shared" si="1"/>
        <v>0</v>
      </c>
      <c r="AM49" s="159">
        <f t="shared" si="1"/>
        <v>0</v>
      </c>
      <c r="AN49" s="159">
        <f t="shared" si="1"/>
        <v>0</v>
      </c>
    </row>
    <row r="50" spans="2:40" hidden="1" outlineLevel="1" x14ac:dyDescent="0.2">
      <c r="B50" s="58"/>
      <c r="C50" s="59"/>
      <c r="D50" s="24"/>
      <c r="E50" s="157"/>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row>
    <row r="51" spans="2:40" hidden="1" outlineLevel="1" x14ac:dyDescent="0.2">
      <c r="B51" s="58"/>
      <c r="C51" s="59"/>
      <c r="D51" s="24" t="s">
        <v>110</v>
      </c>
      <c r="E51" s="65"/>
      <c r="F51" s="265">
        <f>IF($H14&lt;1,0,IF(Admin!F$2&lt;$H14,0,$G14))</f>
        <v>0</v>
      </c>
      <c r="G51" s="265">
        <f>IF($H14&lt;1,0,IF(Admin!G$2&lt;$H14,0,$G14))</f>
        <v>0</v>
      </c>
      <c r="H51" s="265">
        <f>IF($H14&lt;1,0,IF(Admin!H$2&lt;$H14,0,$G14))</f>
        <v>0</v>
      </c>
      <c r="I51" s="265">
        <f>IF($H14&lt;1,0,IF(Admin!I$2&lt;$H14,0,$G14))</f>
        <v>0</v>
      </c>
      <c r="J51" s="265">
        <f>IF($H14&lt;1,0,IF(Admin!J$2&lt;$H14,0,$G14))</f>
        <v>0</v>
      </c>
      <c r="K51" s="62">
        <f>$J51</f>
        <v>0</v>
      </c>
      <c r="L51" s="62">
        <f t="shared" ref="L51:AN54" si="2">$J51</f>
        <v>0</v>
      </c>
      <c r="M51" s="62">
        <f t="shared" si="2"/>
        <v>0</v>
      </c>
      <c r="N51" s="62">
        <f t="shared" si="2"/>
        <v>0</v>
      </c>
      <c r="O51" s="62">
        <f t="shared" si="2"/>
        <v>0</v>
      </c>
      <c r="P51" s="62">
        <f t="shared" si="2"/>
        <v>0</v>
      </c>
      <c r="Q51" s="62">
        <f t="shared" si="2"/>
        <v>0</v>
      </c>
      <c r="R51" s="62">
        <f t="shared" si="2"/>
        <v>0</v>
      </c>
      <c r="S51" s="62">
        <f t="shared" si="2"/>
        <v>0</v>
      </c>
      <c r="T51" s="62">
        <f t="shared" si="2"/>
        <v>0</v>
      </c>
      <c r="U51" s="62">
        <f t="shared" si="2"/>
        <v>0</v>
      </c>
      <c r="V51" s="62">
        <f t="shared" si="2"/>
        <v>0</v>
      </c>
      <c r="W51" s="62">
        <f t="shared" si="2"/>
        <v>0</v>
      </c>
      <c r="X51" s="62">
        <f t="shared" si="2"/>
        <v>0</v>
      </c>
      <c r="Y51" s="62">
        <f t="shared" si="2"/>
        <v>0</v>
      </c>
      <c r="Z51" s="62">
        <f t="shared" si="2"/>
        <v>0</v>
      </c>
      <c r="AA51" s="62">
        <f t="shared" si="2"/>
        <v>0</v>
      </c>
      <c r="AB51" s="62">
        <f t="shared" si="2"/>
        <v>0</v>
      </c>
      <c r="AC51" s="62">
        <f t="shared" si="2"/>
        <v>0</v>
      </c>
      <c r="AD51" s="62">
        <f t="shared" si="2"/>
        <v>0</v>
      </c>
      <c r="AE51" s="62">
        <f t="shared" si="2"/>
        <v>0</v>
      </c>
      <c r="AF51" s="62">
        <f t="shared" si="2"/>
        <v>0</v>
      </c>
      <c r="AG51" s="62">
        <f t="shared" si="2"/>
        <v>0</v>
      </c>
      <c r="AH51" s="62">
        <f t="shared" si="2"/>
        <v>0</v>
      </c>
      <c r="AI51" s="62">
        <f t="shared" si="2"/>
        <v>0</v>
      </c>
      <c r="AJ51" s="62">
        <f t="shared" si="2"/>
        <v>0</v>
      </c>
      <c r="AK51" s="62">
        <f t="shared" si="2"/>
        <v>0</v>
      </c>
      <c r="AL51" s="62">
        <f t="shared" si="2"/>
        <v>0</v>
      </c>
      <c r="AM51" s="62">
        <f t="shared" si="2"/>
        <v>0</v>
      </c>
      <c r="AN51" s="62">
        <f t="shared" si="2"/>
        <v>0</v>
      </c>
    </row>
    <row r="52" spans="2:40" hidden="1" outlineLevel="1" x14ac:dyDescent="0.2">
      <c r="B52" s="58" t="s">
        <v>52</v>
      </c>
      <c r="C52" s="59"/>
      <c r="D52" s="24" t="s">
        <v>127</v>
      </c>
      <c r="E52" s="65"/>
      <c r="F52" s="265">
        <f>IF($H15&lt;1,0,IF(Admin!F$2&lt;$H15,0,$G15))</f>
        <v>0</v>
      </c>
      <c r="G52" s="265">
        <f>IF($H15&lt;1,0,IF(Admin!G$2&lt;$H15,0,$G15))</f>
        <v>0</v>
      </c>
      <c r="H52" s="265">
        <f>IF($H15&lt;1,0,IF(Admin!H$2&lt;$H15,0,$G15))</f>
        <v>0</v>
      </c>
      <c r="I52" s="265">
        <f>IF($H15&lt;1,0,IF(Admin!I$2&lt;$H15,0,$G15))</f>
        <v>0</v>
      </c>
      <c r="J52" s="265">
        <f>IF($H15&lt;1,0,IF(Admin!J$2&lt;$H15,0,$G15))</f>
        <v>0</v>
      </c>
      <c r="K52" s="62">
        <f t="shared" ref="K52:Z54" si="3">$J52</f>
        <v>0</v>
      </c>
      <c r="L52" s="62">
        <f t="shared" si="3"/>
        <v>0</v>
      </c>
      <c r="M52" s="62">
        <f t="shared" si="3"/>
        <v>0</v>
      </c>
      <c r="N52" s="62">
        <f t="shared" si="3"/>
        <v>0</v>
      </c>
      <c r="O52" s="62">
        <f t="shared" si="3"/>
        <v>0</v>
      </c>
      <c r="P52" s="62">
        <f t="shared" si="3"/>
        <v>0</v>
      </c>
      <c r="Q52" s="62">
        <f t="shared" si="3"/>
        <v>0</v>
      </c>
      <c r="R52" s="62">
        <f t="shared" si="3"/>
        <v>0</v>
      </c>
      <c r="S52" s="62">
        <f t="shared" si="3"/>
        <v>0</v>
      </c>
      <c r="T52" s="62">
        <f t="shared" si="3"/>
        <v>0</v>
      </c>
      <c r="U52" s="62">
        <f t="shared" si="3"/>
        <v>0</v>
      </c>
      <c r="V52" s="62">
        <f t="shared" si="3"/>
        <v>0</v>
      </c>
      <c r="W52" s="62">
        <f t="shared" si="3"/>
        <v>0</v>
      </c>
      <c r="X52" s="62">
        <f t="shared" si="3"/>
        <v>0</v>
      </c>
      <c r="Y52" s="62">
        <f t="shared" si="3"/>
        <v>0</v>
      </c>
      <c r="Z52" s="62">
        <f t="shared" si="3"/>
        <v>0</v>
      </c>
      <c r="AA52" s="62">
        <f t="shared" si="2"/>
        <v>0</v>
      </c>
      <c r="AB52" s="62">
        <f t="shared" si="2"/>
        <v>0</v>
      </c>
      <c r="AC52" s="62">
        <f t="shared" si="2"/>
        <v>0</v>
      </c>
      <c r="AD52" s="62">
        <f t="shared" si="2"/>
        <v>0</v>
      </c>
      <c r="AE52" s="62">
        <f t="shared" si="2"/>
        <v>0</v>
      </c>
      <c r="AF52" s="62">
        <f t="shared" si="2"/>
        <v>0</v>
      </c>
      <c r="AG52" s="62">
        <f t="shared" si="2"/>
        <v>0</v>
      </c>
      <c r="AH52" s="62">
        <f t="shared" si="2"/>
        <v>0</v>
      </c>
      <c r="AI52" s="62">
        <f t="shared" si="2"/>
        <v>0</v>
      </c>
      <c r="AJ52" s="62">
        <f t="shared" si="2"/>
        <v>0</v>
      </c>
      <c r="AK52" s="62">
        <f t="shared" si="2"/>
        <v>0</v>
      </c>
      <c r="AL52" s="62">
        <f t="shared" si="2"/>
        <v>0</v>
      </c>
      <c r="AM52" s="62">
        <f t="shared" si="2"/>
        <v>0</v>
      </c>
      <c r="AN52" s="62">
        <f t="shared" si="2"/>
        <v>0</v>
      </c>
    </row>
    <row r="53" spans="2:40" hidden="1" outlineLevel="1" x14ac:dyDescent="0.2">
      <c r="B53" s="58"/>
      <c r="C53" s="59"/>
      <c r="D53" s="24" t="s">
        <v>128</v>
      </c>
      <c r="E53" s="65"/>
      <c r="F53" s="265">
        <f>IF($H16&lt;1,0,IF(Admin!F$2&lt;$H16,0,$G16))</f>
        <v>0</v>
      </c>
      <c r="G53" s="265">
        <f>IF($H16&lt;1,0,IF(Admin!G$2&lt;$H16,0,$G16))</f>
        <v>0</v>
      </c>
      <c r="H53" s="265">
        <f>IF($H16&lt;1,0,IF(Admin!H$2&lt;$H16,0,$G16))</f>
        <v>0</v>
      </c>
      <c r="I53" s="265">
        <f>IF($H16&lt;1,0,IF(Admin!I$2&lt;$H16,0,$G16))</f>
        <v>0</v>
      </c>
      <c r="J53" s="265">
        <f>IF($H16&lt;1,0,IF(Admin!J$2&lt;$H16,0,$G16))</f>
        <v>0</v>
      </c>
      <c r="K53" s="62">
        <f>$J53</f>
        <v>0</v>
      </c>
      <c r="L53" s="62">
        <f t="shared" si="3"/>
        <v>0</v>
      </c>
      <c r="M53" s="62">
        <f t="shared" si="3"/>
        <v>0</v>
      </c>
      <c r="N53" s="62">
        <f t="shared" si="3"/>
        <v>0</v>
      </c>
      <c r="O53" s="62">
        <f t="shared" si="3"/>
        <v>0</v>
      </c>
      <c r="P53" s="62">
        <f t="shared" si="3"/>
        <v>0</v>
      </c>
      <c r="Q53" s="62">
        <f t="shared" si="3"/>
        <v>0</v>
      </c>
      <c r="R53" s="62">
        <f t="shared" si="3"/>
        <v>0</v>
      </c>
      <c r="S53" s="62">
        <f t="shared" si="3"/>
        <v>0</v>
      </c>
      <c r="T53" s="62">
        <f t="shared" si="3"/>
        <v>0</v>
      </c>
      <c r="U53" s="62">
        <f t="shared" si="3"/>
        <v>0</v>
      </c>
      <c r="V53" s="62">
        <f t="shared" si="3"/>
        <v>0</v>
      </c>
      <c r="W53" s="62">
        <f t="shared" si="3"/>
        <v>0</v>
      </c>
      <c r="X53" s="62">
        <f t="shared" si="3"/>
        <v>0</v>
      </c>
      <c r="Y53" s="62">
        <f t="shared" si="3"/>
        <v>0</v>
      </c>
      <c r="Z53" s="62">
        <f t="shared" si="3"/>
        <v>0</v>
      </c>
      <c r="AA53" s="62">
        <f t="shared" si="2"/>
        <v>0</v>
      </c>
      <c r="AB53" s="62">
        <f t="shared" si="2"/>
        <v>0</v>
      </c>
      <c r="AC53" s="62">
        <f t="shared" si="2"/>
        <v>0</v>
      </c>
      <c r="AD53" s="62">
        <f t="shared" si="2"/>
        <v>0</v>
      </c>
      <c r="AE53" s="62">
        <f t="shared" si="2"/>
        <v>0</v>
      </c>
      <c r="AF53" s="62">
        <f t="shared" si="2"/>
        <v>0</v>
      </c>
      <c r="AG53" s="62">
        <f t="shared" si="2"/>
        <v>0</v>
      </c>
      <c r="AH53" s="62">
        <f t="shared" si="2"/>
        <v>0</v>
      </c>
      <c r="AI53" s="62">
        <f t="shared" si="2"/>
        <v>0</v>
      </c>
      <c r="AJ53" s="62">
        <f t="shared" si="2"/>
        <v>0</v>
      </c>
      <c r="AK53" s="62">
        <f t="shared" si="2"/>
        <v>0</v>
      </c>
      <c r="AL53" s="62">
        <f t="shared" si="2"/>
        <v>0</v>
      </c>
      <c r="AM53" s="62">
        <f t="shared" si="2"/>
        <v>0</v>
      </c>
      <c r="AN53" s="62">
        <f t="shared" si="2"/>
        <v>0</v>
      </c>
    </row>
    <row r="54" spans="2:40" hidden="1" outlineLevel="1" x14ac:dyDescent="0.2">
      <c r="B54" s="58"/>
      <c r="C54" s="59"/>
      <c r="D54" s="24" t="s">
        <v>111</v>
      </c>
      <c r="E54" s="65"/>
      <c r="F54" s="265">
        <f>IF($H17&lt;1,0,IF(Admin!F$2&lt;$H17,0,$G17))</f>
        <v>0</v>
      </c>
      <c r="G54" s="265">
        <f>IF($H17&lt;1,0,IF(Admin!G$2&lt;$H17,0,$G17))</f>
        <v>0</v>
      </c>
      <c r="H54" s="265">
        <f>IF($H17&lt;1,0,IF(Admin!H$2&lt;$H17,0,$G17))</f>
        <v>0</v>
      </c>
      <c r="I54" s="265">
        <f>IF($H17&lt;1,0,IF(Admin!I$2&lt;$H17,0,$G17))</f>
        <v>0</v>
      </c>
      <c r="J54" s="265">
        <f>IF($H17&lt;1,0,IF(Admin!J$2&lt;$H17,0,$G17))</f>
        <v>0</v>
      </c>
      <c r="K54" s="62">
        <f>$J54</f>
        <v>0</v>
      </c>
      <c r="L54" s="62">
        <f t="shared" si="3"/>
        <v>0</v>
      </c>
      <c r="M54" s="62">
        <f t="shared" si="3"/>
        <v>0</v>
      </c>
      <c r="N54" s="62">
        <f t="shared" si="3"/>
        <v>0</v>
      </c>
      <c r="O54" s="62">
        <f t="shared" si="3"/>
        <v>0</v>
      </c>
      <c r="P54" s="62">
        <f t="shared" si="3"/>
        <v>0</v>
      </c>
      <c r="Q54" s="62">
        <f t="shared" si="3"/>
        <v>0</v>
      </c>
      <c r="R54" s="62">
        <f t="shared" si="3"/>
        <v>0</v>
      </c>
      <c r="S54" s="62">
        <f t="shared" si="3"/>
        <v>0</v>
      </c>
      <c r="T54" s="62">
        <f t="shared" si="3"/>
        <v>0</v>
      </c>
      <c r="U54" s="62">
        <f t="shared" si="3"/>
        <v>0</v>
      </c>
      <c r="V54" s="62">
        <f t="shared" si="3"/>
        <v>0</v>
      </c>
      <c r="W54" s="62">
        <f t="shared" si="3"/>
        <v>0</v>
      </c>
      <c r="X54" s="62">
        <f t="shared" si="3"/>
        <v>0</v>
      </c>
      <c r="Y54" s="62">
        <f t="shared" si="3"/>
        <v>0</v>
      </c>
      <c r="Z54" s="62">
        <f t="shared" si="3"/>
        <v>0</v>
      </c>
      <c r="AA54" s="62">
        <f t="shared" si="2"/>
        <v>0</v>
      </c>
      <c r="AB54" s="62">
        <f t="shared" si="2"/>
        <v>0</v>
      </c>
      <c r="AC54" s="62">
        <f t="shared" si="2"/>
        <v>0</v>
      </c>
      <c r="AD54" s="62">
        <f t="shared" si="2"/>
        <v>0</v>
      </c>
      <c r="AE54" s="62">
        <f t="shared" si="2"/>
        <v>0</v>
      </c>
      <c r="AF54" s="62">
        <f t="shared" si="2"/>
        <v>0</v>
      </c>
      <c r="AG54" s="62">
        <f t="shared" si="2"/>
        <v>0</v>
      </c>
      <c r="AH54" s="62">
        <f t="shared" si="2"/>
        <v>0</v>
      </c>
      <c r="AI54" s="62">
        <f t="shared" si="2"/>
        <v>0</v>
      </c>
      <c r="AJ54" s="62">
        <f t="shared" si="2"/>
        <v>0</v>
      </c>
      <c r="AK54" s="62">
        <f t="shared" si="2"/>
        <v>0</v>
      </c>
      <c r="AL54" s="62">
        <f t="shared" si="2"/>
        <v>0</v>
      </c>
      <c r="AM54" s="62">
        <f t="shared" si="2"/>
        <v>0</v>
      </c>
      <c r="AN54" s="62">
        <f t="shared" si="2"/>
        <v>0</v>
      </c>
    </row>
    <row r="55" spans="2:40" hidden="1" outlineLevel="1" x14ac:dyDescent="0.2">
      <c r="B55" s="58"/>
      <c r="C55" s="59"/>
      <c r="D55" s="158" t="s">
        <v>9</v>
      </c>
      <c r="E55" s="155"/>
      <c r="F55" s="159">
        <f t="shared" ref="F55:AN55" si="4">SUM(F51:F54)</f>
        <v>0</v>
      </c>
      <c r="G55" s="159">
        <f t="shared" si="4"/>
        <v>0</v>
      </c>
      <c r="H55" s="159">
        <f t="shared" si="4"/>
        <v>0</v>
      </c>
      <c r="I55" s="159">
        <f t="shared" si="4"/>
        <v>0</v>
      </c>
      <c r="J55" s="159">
        <f>SUM(J51:J54)</f>
        <v>0</v>
      </c>
      <c r="K55" s="159">
        <f>SUM(K51:K54)</f>
        <v>0</v>
      </c>
      <c r="L55" s="159">
        <f t="shared" si="4"/>
        <v>0</v>
      </c>
      <c r="M55" s="159">
        <f t="shared" si="4"/>
        <v>0</v>
      </c>
      <c r="N55" s="159">
        <f t="shared" si="4"/>
        <v>0</v>
      </c>
      <c r="O55" s="159">
        <f t="shared" si="4"/>
        <v>0</v>
      </c>
      <c r="P55" s="159">
        <f t="shared" si="4"/>
        <v>0</v>
      </c>
      <c r="Q55" s="159">
        <f t="shared" si="4"/>
        <v>0</v>
      </c>
      <c r="R55" s="159">
        <f t="shared" si="4"/>
        <v>0</v>
      </c>
      <c r="S55" s="159">
        <f t="shared" si="4"/>
        <v>0</v>
      </c>
      <c r="T55" s="159">
        <f t="shared" si="4"/>
        <v>0</v>
      </c>
      <c r="U55" s="159">
        <f t="shared" si="4"/>
        <v>0</v>
      </c>
      <c r="V55" s="159">
        <f t="shared" si="4"/>
        <v>0</v>
      </c>
      <c r="W55" s="159">
        <f t="shared" si="4"/>
        <v>0</v>
      </c>
      <c r="X55" s="159">
        <f t="shared" si="4"/>
        <v>0</v>
      </c>
      <c r="Y55" s="159">
        <f t="shared" si="4"/>
        <v>0</v>
      </c>
      <c r="Z55" s="159">
        <f t="shared" si="4"/>
        <v>0</v>
      </c>
      <c r="AA55" s="159">
        <f t="shared" si="4"/>
        <v>0</v>
      </c>
      <c r="AB55" s="159">
        <f t="shared" si="4"/>
        <v>0</v>
      </c>
      <c r="AC55" s="159">
        <f t="shared" si="4"/>
        <v>0</v>
      </c>
      <c r="AD55" s="159">
        <f t="shared" si="4"/>
        <v>0</v>
      </c>
      <c r="AE55" s="159">
        <f t="shared" si="4"/>
        <v>0</v>
      </c>
      <c r="AF55" s="159">
        <f t="shared" si="4"/>
        <v>0</v>
      </c>
      <c r="AG55" s="159">
        <f t="shared" si="4"/>
        <v>0</v>
      </c>
      <c r="AH55" s="159">
        <f t="shared" si="4"/>
        <v>0</v>
      </c>
      <c r="AI55" s="159">
        <f t="shared" si="4"/>
        <v>0</v>
      </c>
      <c r="AJ55" s="159">
        <f t="shared" si="4"/>
        <v>0</v>
      </c>
      <c r="AK55" s="159">
        <f t="shared" si="4"/>
        <v>0</v>
      </c>
      <c r="AL55" s="159">
        <f t="shared" si="4"/>
        <v>0</v>
      </c>
      <c r="AM55" s="159">
        <f t="shared" si="4"/>
        <v>0</v>
      </c>
      <c r="AN55" s="159">
        <f t="shared" si="4"/>
        <v>0</v>
      </c>
    </row>
    <row r="56" spans="2:40" hidden="1" outlineLevel="1" x14ac:dyDescent="0.2">
      <c r="B56" s="58"/>
      <c r="C56" s="59"/>
      <c r="D56" s="24"/>
      <c r="E56" s="157"/>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0"/>
    </row>
    <row r="57" spans="2:40" hidden="1" outlineLevel="1" x14ac:dyDescent="0.2">
      <c r="B57" s="58"/>
      <c r="C57" s="59"/>
      <c r="D57" s="24" t="s">
        <v>112</v>
      </c>
      <c r="E57" s="65"/>
      <c r="F57" s="265">
        <f>IF($H20&lt;1,0,IF(Admin!F$2&lt;$H20,0,$G20))</f>
        <v>0</v>
      </c>
      <c r="G57" s="265">
        <f>IF($H20&lt;1,0,IF(Admin!G$2&lt;$H20,0,$G20))</f>
        <v>0</v>
      </c>
      <c r="H57" s="265">
        <f>IF($H20&lt;1,0,IF(Admin!H$2&lt;$H20,0,$G20))</f>
        <v>0</v>
      </c>
      <c r="I57" s="265">
        <f>IF($H20&lt;1,0,IF(Admin!I$2&lt;$H20,0,$G20))</f>
        <v>0</v>
      </c>
      <c r="J57" s="265">
        <f>IF($H20&lt;1,0,IF(Admin!J$2&lt;$H20,0,$G20))</f>
        <v>0</v>
      </c>
      <c r="K57" s="62">
        <f t="shared" ref="K57:AN57" si="5">$J57</f>
        <v>0</v>
      </c>
      <c r="L57" s="62">
        <f t="shared" si="5"/>
        <v>0</v>
      </c>
      <c r="M57" s="62">
        <f t="shared" si="5"/>
        <v>0</v>
      </c>
      <c r="N57" s="62">
        <f t="shared" si="5"/>
        <v>0</v>
      </c>
      <c r="O57" s="62">
        <f t="shared" si="5"/>
        <v>0</v>
      </c>
      <c r="P57" s="62">
        <f t="shared" si="5"/>
        <v>0</v>
      </c>
      <c r="Q57" s="62">
        <f t="shared" si="5"/>
        <v>0</v>
      </c>
      <c r="R57" s="62">
        <f t="shared" si="5"/>
        <v>0</v>
      </c>
      <c r="S57" s="62">
        <f t="shared" si="5"/>
        <v>0</v>
      </c>
      <c r="T57" s="62">
        <f t="shared" si="5"/>
        <v>0</v>
      </c>
      <c r="U57" s="62">
        <f t="shared" si="5"/>
        <v>0</v>
      </c>
      <c r="V57" s="62">
        <f t="shared" si="5"/>
        <v>0</v>
      </c>
      <c r="W57" s="62">
        <f t="shared" si="5"/>
        <v>0</v>
      </c>
      <c r="X57" s="62">
        <f t="shared" si="5"/>
        <v>0</v>
      </c>
      <c r="Y57" s="62">
        <f t="shared" si="5"/>
        <v>0</v>
      </c>
      <c r="Z57" s="62">
        <f t="shared" si="5"/>
        <v>0</v>
      </c>
      <c r="AA57" s="62">
        <f t="shared" si="5"/>
        <v>0</v>
      </c>
      <c r="AB57" s="62">
        <f t="shared" si="5"/>
        <v>0</v>
      </c>
      <c r="AC57" s="62">
        <f t="shared" si="5"/>
        <v>0</v>
      </c>
      <c r="AD57" s="62">
        <f t="shared" si="5"/>
        <v>0</v>
      </c>
      <c r="AE57" s="62">
        <f t="shared" si="5"/>
        <v>0</v>
      </c>
      <c r="AF57" s="62">
        <f t="shared" si="5"/>
        <v>0</v>
      </c>
      <c r="AG57" s="62">
        <f t="shared" si="5"/>
        <v>0</v>
      </c>
      <c r="AH57" s="62">
        <f t="shared" si="5"/>
        <v>0</v>
      </c>
      <c r="AI57" s="62">
        <f t="shared" si="5"/>
        <v>0</v>
      </c>
      <c r="AJ57" s="62">
        <f t="shared" si="5"/>
        <v>0</v>
      </c>
      <c r="AK57" s="62">
        <f t="shared" si="5"/>
        <v>0</v>
      </c>
      <c r="AL57" s="62">
        <f t="shared" si="5"/>
        <v>0</v>
      </c>
      <c r="AM57" s="62">
        <f t="shared" si="5"/>
        <v>0</v>
      </c>
      <c r="AN57" s="62">
        <f t="shared" si="5"/>
        <v>0</v>
      </c>
    </row>
    <row r="58" spans="2:40" hidden="1" outlineLevel="1" x14ac:dyDescent="0.2">
      <c r="B58" s="58"/>
      <c r="C58" s="59"/>
      <c r="D58" s="158" t="s">
        <v>9</v>
      </c>
      <c r="E58" s="155"/>
      <c r="F58" s="159">
        <f t="shared" ref="F58:AN58" si="6">F57</f>
        <v>0</v>
      </c>
      <c r="G58" s="159">
        <f t="shared" si="6"/>
        <v>0</v>
      </c>
      <c r="H58" s="159">
        <f t="shared" si="6"/>
        <v>0</v>
      </c>
      <c r="I58" s="159">
        <f t="shared" si="6"/>
        <v>0</v>
      </c>
      <c r="J58" s="159">
        <f t="shared" si="6"/>
        <v>0</v>
      </c>
      <c r="K58" s="159">
        <f t="shared" si="6"/>
        <v>0</v>
      </c>
      <c r="L58" s="159">
        <f t="shared" si="6"/>
        <v>0</v>
      </c>
      <c r="M58" s="159">
        <f t="shared" si="6"/>
        <v>0</v>
      </c>
      <c r="N58" s="159">
        <f t="shared" si="6"/>
        <v>0</v>
      </c>
      <c r="O58" s="159">
        <f t="shared" si="6"/>
        <v>0</v>
      </c>
      <c r="P58" s="159">
        <f t="shared" si="6"/>
        <v>0</v>
      </c>
      <c r="Q58" s="159">
        <f t="shared" si="6"/>
        <v>0</v>
      </c>
      <c r="R58" s="159">
        <f t="shared" si="6"/>
        <v>0</v>
      </c>
      <c r="S58" s="159">
        <f t="shared" si="6"/>
        <v>0</v>
      </c>
      <c r="T58" s="159">
        <f t="shared" si="6"/>
        <v>0</v>
      </c>
      <c r="U58" s="159">
        <f t="shared" si="6"/>
        <v>0</v>
      </c>
      <c r="V58" s="159">
        <f t="shared" si="6"/>
        <v>0</v>
      </c>
      <c r="W58" s="159">
        <f t="shared" si="6"/>
        <v>0</v>
      </c>
      <c r="X58" s="159">
        <f t="shared" si="6"/>
        <v>0</v>
      </c>
      <c r="Y58" s="159">
        <f t="shared" si="6"/>
        <v>0</v>
      </c>
      <c r="Z58" s="159">
        <f t="shared" si="6"/>
        <v>0</v>
      </c>
      <c r="AA58" s="159">
        <f t="shared" si="6"/>
        <v>0</v>
      </c>
      <c r="AB58" s="159">
        <f t="shared" si="6"/>
        <v>0</v>
      </c>
      <c r="AC58" s="159">
        <f t="shared" si="6"/>
        <v>0</v>
      </c>
      <c r="AD58" s="159">
        <f t="shared" si="6"/>
        <v>0</v>
      </c>
      <c r="AE58" s="159">
        <f t="shared" si="6"/>
        <v>0</v>
      </c>
      <c r="AF58" s="159">
        <f t="shared" si="6"/>
        <v>0</v>
      </c>
      <c r="AG58" s="159">
        <f t="shared" si="6"/>
        <v>0</v>
      </c>
      <c r="AH58" s="159">
        <f t="shared" si="6"/>
        <v>0</v>
      </c>
      <c r="AI58" s="159">
        <f t="shared" si="6"/>
        <v>0</v>
      </c>
      <c r="AJ58" s="159">
        <f t="shared" si="6"/>
        <v>0</v>
      </c>
      <c r="AK58" s="159">
        <f t="shared" si="6"/>
        <v>0</v>
      </c>
      <c r="AL58" s="159">
        <f t="shared" si="6"/>
        <v>0</v>
      </c>
      <c r="AM58" s="159">
        <f t="shared" si="6"/>
        <v>0</v>
      </c>
      <c r="AN58" s="159">
        <f t="shared" si="6"/>
        <v>0</v>
      </c>
    </row>
    <row r="59" spans="2:40" hidden="1" outlineLevel="1" x14ac:dyDescent="0.2">
      <c r="B59" s="58"/>
      <c r="C59" s="59"/>
      <c r="D59" s="24"/>
      <c r="E59" s="157"/>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c r="AL59" s="110"/>
      <c r="AM59" s="110"/>
      <c r="AN59" s="110"/>
    </row>
    <row r="60" spans="2:40" hidden="1" outlineLevel="1" x14ac:dyDescent="0.2">
      <c r="B60" s="58"/>
      <c r="C60" s="59"/>
      <c r="D60" s="24" t="s">
        <v>118</v>
      </c>
      <c r="E60" s="65"/>
      <c r="F60" s="265">
        <f>IF($H21&lt;1,0,IF(Admin!F$2&lt;$H21,0,$G21))</f>
        <v>0</v>
      </c>
      <c r="G60" s="265">
        <f>IF($H21&lt;1,0,IF(Admin!G$2&lt;$H21,0,$G21))</f>
        <v>0</v>
      </c>
      <c r="H60" s="265">
        <f>IF($H21&lt;1,0,IF(Admin!H$2&lt;$H21,0,$G21))</f>
        <v>0</v>
      </c>
      <c r="I60" s="265">
        <f>IF($H21&lt;1,0,IF(Admin!I$2&lt;$H21,0,$G21))</f>
        <v>0</v>
      </c>
      <c r="J60" s="265">
        <f>IF($H21&lt;1,0,IF(Admin!J$2&lt;$H21,0,$G21))</f>
        <v>0</v>
      </c>
      <c r="K60" s="62">
        <f t="shared" ref="K60:AN60" si="7">$J60</f>
        <v>0</v>
      </c>
      <c r="L60" s="62">
        <f t="shared" si="7"/>
        <v>0</v>
      </c>
      <c r="M60" s="62">
        <f t="shared" si="7"/>
        <v>0</v>
      </c>
      <c r="N60" s="62">
        <f t="shared" si="7"/>
        <v>0</v>
      </c>
      <c r="O60" s="62">
        <f t="shared" si="7"/>
        <v>0</v>
      </c>
      <c r="P60" s="62">
        <f t="shared" si="7"/>
        <v>0</v>
      </c>
      <c r="Q60" s="62">
        <f t="shared" si="7"/>
        <v>0</v>
      </c>
      <c r="R60" s="62">
        <f t="shared" si="7"/>
        <v>0</v>
      </c>
      <c r="S60" s="62">
        <f t="shared" si="7"/>
        <v>0</v>
      </c>
      <c r="T60" s="62">
        <f t="shared" si="7"/>
        <v>0</v>
      </c>
      <c r="U60" s="62">
        <f t="shared" si="7"/>
        <v>0</v>
      </c>
      <c r="V60" s="62">
        <f t="shared" si="7"/>
        <v>0</v>
      </c>
      <c r="W60" s="62">
        <f t="shared" si="7"/>
        <v>0</v>
      </c>
      <c r="X60" s="62">
        <f t="shared" si="7"/>
        <v>0</v>
      </c>
      <c r="Y60" s="62">
        <f t="shared" si="7"/>
        <v>0</v>
      </c>
      <c r="Z60" s="62">
        <f t="shared" si="7"/>
        <v>0</v>
      </c>
      <c r="AA60" s="62">
        <f t="shared" si="7"/>
        <v>0</v>
      </c>
      <c r="AB60" s="62">
        <f t="shared" si="7"/>
        <v>0</v>
      </c>
      <c r="AC60" s="62">
        <f t="shared" si="7"/>
        <v>0</v>
      </c>
      <c r="AD60" s="62">
        <f t="shared" si="7"/>
        <v>0</v>
      </c>
      <c r="AE60" s="62">
        <f t="shared" si="7"/>
        <v>0</v>
      </c>
      <c r="AF60" s="62">
        <f t="shared" si="7"/>
        <v>0</v>
      </c>
      <c r="AG60" s="62">
        <f t="shared" si="7"/>
        <v>0</v>
      </c>
      <c r="AH60" s="62">
        <f t="shared" si="7"/>
        <v>0</v>
      </c>
      <c r="AI60" s="62">
        <f t="shared" si="7"/>
        <v>0</v>
      </c>
      <c r="AJ60" s="62">
        <f t="shared" si="7"/>
        <v>0</v>
      </c>
      <c r="AK60" s="62">
        <f t="shared" si="7"/>
        <v>0</v>
      </c>
      <c r="AL60" s="62">
        <f t="shared" si="7"/>
        <v>0</v>
      </c>
      <c r="AM60" s="62">
        <f t="shared" si="7"/>
        <v>0</v>
      </c>
      <c r="AN60" s="62">
        <f t="shared" si="7"/>
        <v>0</v>
      </c>
    </row>
    <row r="61" spans="2:40" hidden="1" outlineLevel="1" x14ac:dyDescent="0.2">
      <c r="B61" s="58"/>
      <c r="C61" s="59"/>
      <c r="D61" s="158" t="s">
        <v>9</v>
      </c>
      <c r="E61" s="155"/>
      <c r="F61" s="159">
        <f>F60</f>
        <v>0</v>
      </c>
      <c r="G61" s="159">
        <f>G60</f>
        <v>0</v>
      </c>
      <c r="H61" s="159">
        <f t="shared" ref="H61:AN61" si="8">H60</f>
        <v>0</v>
      </c>
      <c r="I61" s="159">
        <f t="shared" si="8"/>
        <v>0</v>
      </c>
      <c r="J61" s="159">
        <f t="shared" si="8"/>
        <v>0</v>
      </c>
      <c r="K61" s="159">
        <f t="shared" si="8"/>
        <v>0</v>
      </c>
      <c r="L61" s="159">
        <f t="shared" si="8"/>
        <v>0</v>
      </c>
      <c r="M61" s="159">
        <f t="shared" si="8"/>
        <v>0</v>
      </c>
      <c r="N61" s="159">
        <f t="shared" si="8"/>
        <v>0</v>
      </c>
      <c r="O61" s="159">
        <f t="shared" si="8"/>
        <v>0</v>
      </c>
      <c r="P61" s="159">
        <f t="shared" si="8"/>
        <v>0</v>
      </c>
      <c r="Q61" s="159">
        <f t="shared" si="8"/>
        <v>0</v>
      </c>
      <c r="R61" s="159">
        <f t="shared" si="8"/>
        <v>0</v>
      </c>
      <c r="S61" s="159">
        <f t="shared" si="8"/>
        <v>0</v>
      </c>
      <c r="T61" s="159">
        <f t="shared" si="8"/>
        <v>0</v>
      </c>
      <c r="U61" s="159">
        <f t="shared" si="8"/>
        <v>0</v>
      </c>
      <c r="V61" s="159">
        <f t="shared" si="8"/>
        <v>0</v>
      </c>
      <c r="W61" s="159">
        <f t="shared" si="8"/>
        <v>0</v>
      </c>
      <c r="X61" s="159">
        <f t="shared" si="8"/>
        <v>0</v>
      </c>
      <c r="Y61" s="159">
        <f t="shared" si="8"/>
        <v>0</v>
      </c>
      <c r="Z61" s="159">
        <f t="shared" si="8"/>
        <v>0</v>
      </c>
      <c r="AA61" s="159">
        <f t="shared" si="8"/>
        <v>0</v>
      </c>
      <c r="AB61" s="159">
        <f t="shared" si="8"/>
        <v>0</v>
      </c>
      <c r="AC61" s="159">
        <f t="shared" si="8"/>
        <v>0</v>
      </c>
      <c r="AD61" s="159">
        <f t="shared" si="8"/>
        <v>0</v>
      </c>
      <c r="AE61" s="159">
        <f t="shared" si="8"/>
        <v>0</v>
      </c>
      <c r="AF61" s="159">
        <f t="shared" si="8"/>
        <v>0</v>
      </c>
      <c r="AG61" s="159">
        <f t="shared" si="8"/>
        <v>0</v>
      </c>
      <c r="AH61" s="159">
        <f t="shared" si="8"/>
        <v>0</v>
      </c>
      <c r="AI61" s="159">
        <f t="shared" si="8"/>
        <v>0</v>
      </c>
      <c r="AJ61" s="159">
        <f t="shared" si="8"/>
        <v>0</v>
      </c>
      <c r="AK61" s="159">
        <f t="shared" si="8"/>
        <v>0</v>
      </c>
      <c r="AL61" s="159">
        <f t="shared" si="8"/>
        <v>0</v>
      </c>
      <c r="AM61" s="159">
        <f t="shared" si="8"/>
        <v>0</v>
      </c>
      <c r="AN61" s="159">
        <f t="shared" si="8"/>
        <v>0</v>
      </c>
    </row>
    <row r="62" spans="2:40" hidden="1" outlineLevel="1" x14ac:dyDescent="0.2">
      <c r="B62" s="58"/>
      <c r="C62" s="59"/>
      <c r="D62" s="24"/>
      <c r="E62" s="157"/>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row>
    <row r="63" spans="2:40" collapsed="1" x14ac:dyDescent="0.2">
      <c r="B63" s="20"/>
      <c r="C63" s="59"/>
      <c r="D63" s="158" t="s">
        <v>69</v>
      </c>
      <c r="E63" s="155"/>
      <c r="F63" s="159">
        <f>F49+F58+F55+F61</f>
        <v>0</v>
      </c>
      <c r="G63" s="159">
        <f t="shared" ref="G63:AN63" si="9">G49+G58+G55+G61</f>
        <v>0</v>
      </c>
      <c r="H63" s="159">
        <f t="shared" si="9"/>
        <v>0</v>
      </c>
      <c r="I63" s="159">
        <f t="shared" si="9"/>
        <v>0</v>
      </c>
      <c r="J63" s="159">
        <f t="shared" si="9"/>
        <v>0</v>
      </c>
      <c r="K63" s="159">
        <f>K49+K58+K55+K61</f>
        <v>0</v>
      </c>
      <c r="L63" s="159">
        <f t="shared" si="9"/>
        <v>0</v>
      </c>
      <c r="M63" s="159">
        <f t="shared" si="9"/>
        <v>0</v>
      </c>
      <c r="N63" s="159">
        <f t="shared" si="9"/>
        <v>0</v>
      </c>
      <c r="O63" s="159">
        <f t="shared" si="9"/>
        <v>0</v>
      </c>
      <c r="P63" s="159">
        <f t="shared" si="9"/>
        <v>0</v>
      </c>
      <c r="Q63" s="159">
        <f t="shared" si="9"/>
        <v>0</v>
      </c>
      <c r="R63" s="159">
        <f t="shared" si="9"/>
        <v>0</v>
      </c>
      <c r="S63" s="159">
        <f t="shared" si="9"/>
        <v>0</v>
      </c>
      <c r="T63" s="159">
        <f t="shared" si="9"/>
        <v>0</v>
      </c>
      <c r="U63" s="159">
        <f t="shared" si="9"/>
        <v>0</v>
      </c>
      <c r="V63" s="159">
        <f t="shared" si="9"/>
        <v>0</v>
      </c>
      <c r="W63" s="159">
        <f t="shared" si="9"/>
        <v>0</v>
      </c>
      <c r="X63" s="159">
        <f t="shared" si="9"/>
        <v>0</v>
      </c>
      <c r="Y63" s="159">
        <f t="shared" si="9"/>
        <v>0</v>
      </c>
      <c r="Z63" s="159">
        <f t="shared" si="9"/>
        <v>0</v>
      </c>
      <c r="AA63" s="159">
        <f t="shared" si="9"/>
        <v>0</v>
      </c>
      <c r="AB63" s="159">
        <f t="shared" si="9"/>
        <v>0</v>
      </c>
      <c r="AC63" s="159">
        <f t="shared" si="9"/>
        <v>0</v>
      </c>
      <c r="AD63" s="159">
        <f t="shared" si="9"/>
        <v>0</v>
      </c>
      <c r="AE63" s="159">
        <f t="shared" si="9"/>
        <v>0</v>
      </c>
      <c r="AF63" s="159">
        <f t="shared" si="9"/>
        <v>0</v>
      </c>
      <c r="AG63" s="159">
        <f t="shared" si="9"/>
        <v>0</v>
      </c>
      <c r="AH63" s="159">
        <f t="shared" si="9"/>
        <v>0</v>
      </c>
      <c r="AI63" s="159">
        <f t="shared" si="9"/>
        <v>0</v>
      </c>
      <c r="AJ63" s="159">
        <f t="shared" si="9"/>
        <v>0</v>
      </c>
      <c r="AK63" s="159">
        <f t="shared" si="9"/>
        <v>0</v>
      </c>
      <c r="AL63" s="159">
        <f t="shared" si="9"/>
        <v>0</v>
      </c>
      <c r="AM63" s="159">
        <f t="shared" si="9"/>
        <v>0</v>
      </c>
      <c r="AN63" s="159">
        <f t="shared" si="9"/>
        <v>0</v>
      </c>
    </row>
    <row r="64" spans="2:40" x14ac:dyDescent="0.2">
      <c r="B64" s="58"/>
      <c r="C64" s="59"/>
      <c r="D64" s="21"/>
      <c r="E64" s="160"/>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row>
    <row r="65" spans="2:40" x14ac:dyDescent="0.2">
      <c r="B65" s="58"/>
      <c r="C65" s="156" t="s">
        <v>354</v>
      </c>
      <c r="D65" s="154"/>
      <c r="E65" s="160"/>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row>
    <row r="66" spans="2:40" hidden="1" outlineLevel="1" x14ac:dyDescent="0.2">
      <c r="B66" s="58"/>
      <c r="C66" s="59"/>
      <c r="D66" s="24" t="s">
        <v>409</v>
      </c>
      <c r="E66" s="65"/>
      <c r="F66" s="265">
        <f>IF($H24&lt;1,0,IF(Admin!F$2&lt;$H24,0,$G24))</f>
        <v>0</v>
      </c>
      <c r="G66" s="265">
        <f>IF($H24&lt;1,0,IF(Admin!G$2&lt;$H24,0,$G24))</f>
        <v>0</v>
      </c>
      <c r="H66" s="265">
        <f>IF($H24&lt;1,0,IF(Admin!H$2&lt;$H24,0,$G24))</f>
        <v>0</v>
      </c>
      <c r="I66" s="265">
        <f>IF($H24&lt;1,0,IF(Admin!I$2&lt;$H24,0,$G24))</f>
        <v>0</v>
      </c>
      <c r="J66" s="265">
        <f>IF($H24&lt;1,0,IF(Admin!J$2&lt;$H24,0,$G24))</f>
        <v>0</v>
      </c>
      <c r="K66" s="62">
        <f>$J66</f>
        <v>0</v>
      </c>
      <c r="L66" s="62">
        <f t="shared" ref="L66:AN67" si="10">$J66</f>
        <v>0</v>
      </c>
      <c r="M66" s="62">
        <f t="shared" si="10"/>
        <v>0</v>
      </c>
      <c r="N66" s="62">
        <f t="shared" si="10"/>
        <v>0</v>
      </c>
      <c r="O66" s="62">
        <f t="shared" si="10"/>
        <v>0</v>
      </c>
      <c r="P66" s="62">
        <f t="shared" si="10"/>
        <v>0</v>
      </c>
      <c r="Q66" s="62">
        <f t="shared" si="10"/>
        <v>0</v>
      </c>
      <c r="R66" s="62">
        <f t="shared" si="10"/>
        <v>0</v>
      </c>
      <c r="S66" s="62">
        <f t="shared" si="10"/>
        <v>0</v>
      </c>
      <c r="T66" s="62">
        <f t="shared" si="10"/>
        <v>0</v>
      </c>
      <c r="U66" s="62">
        <f t="shared" si="10"/>
        <v>0</v>
      </c>
      <c r="V66" s="62">
        <f t="shared" si="10"/>
        <v>0</v>
      </c>
      <c r="W66" s="62">
        <f t="shared" si="10"/>
        <v>0</v>
      </c>
      <c r="X66" s="62">
        <f t="shared" si="10"/>
        <v>0</v>
      </c>
      <c r="Y66" s="62">
        <f t="shared" si="10"/>
        <v>0</v>
      </c>
      <c r="Z66" s="62">
        <f t="shared" si="10"/>
        <v>0</v>
      </c>
      <c r="AA66" s="62">
        <f t="shared" si="10"/>
        <v>0</v>
      </c>
      <c r="AB66" s="62">
        <f t="shared" si="10"/>
        <v>0</v>
      </c>
      <c r="AC66" s="62">
        <f t="shared" si="10"/>
        <v>0</v>
      </c>
      <c r="AD66" s="62">
        <f t="shared" si="10"/>
        <v>0</v>
      </c>
      <c r="AE66" s="62">
        <f t="shared" si="10"/>
        <v>0</v>
      </c>
      <c r="AF66" s="62">
        <f t="shared" si="10"/>
        <v>0</v>
      </c>
      <c r="AG66" s="62">
        <f t="shared" si="10"/>
        <v>0</v>
      </c>
      <c r="AH66" s="62">
        <f t="shared" si="10"/>
        <v>0</v>
      </c>
      <c r="AI66" s="62">
        <f t="shared" si="10"/>
        <v>0</v>
      </c>
      <c r="AJ66" s="62">
        <f t="shared" si="10"/>
        <v>0</v>
      </c>
      <c r="AK66" s="62">
        <f t="shared" si="10"/>
        <v>0</v>
      </c>
      <c r="AL66" s="62">
        <f t="shared" si="10"/>
        <v>0</v>
      </c>
      <c r="AM66" s="62">
        <f t="shared" si="10"/>
        <v>0</v>
      </c>
      <c r="AN66" s="62">
        <f t="shared" si="10"/>
        <v>0</v>
      </c>
    </row>
    <row r="67" spans="2:40" hidden="1" outlineLevel="1" x14ac:dyDescent="0.2">
      <c r="B67" s="58"/>
      <c r="C67" s="59"/>
      <c r="D67" s="24" t="s">
        <v>410</v>
      </c>
      <c r="E67" s="65"/>
      <c r="F67" s="265">
        <f>IF($H25&lt;1,0,IF(Admin!F$2&lt;$H25,0,$G25))</f>
        <v>0</v>
      </c>
      <c r="G67" s="265">
        <f>IF($H25&lt;1,0,IF(Admin!G$2&lt;$H25,0,$G25))</f>
        <v>0</v>
      </c>
      <c r="H67" s="265">
        <f>IF($H25&lt;1,0,IF(Admin!H$2&lt;$H25,0,$G25))</f>
        <v>0</v>
      </c>
      <c r="I67" s="265">
        <f>IF($H25&lt;1,0,IF(Admin!I$2&lt;$H25,0,$G25))</f>
        <v>0</v>
      </c>
      <c r="J67" s="265">
        <f>IF($H25&lt;1,0,IF(Admin!J$2&lt;$H25,0,$G25))</f>
        <v>0</v>
      </c>
      <c r="K67" s="62">
        <f t="shared" ref="K67:Z67" si="11">$J67</f>
        <v>0</v>
      </c>
      <c r="L67" s="62">
        <f t="shared" si="11"/>
        <v>0</v>
      </c>
      <c r="M67" s="62">
        <f t="shared" si="11"/>
        <v>0</v>
      </c>
      <c r="N67" s="62">
        <f t="shared" si="11"/>
        <v>0</v>
      </c>
      <c r="O67" s="62">
        <f t="shared" si="11"/>
        <v>0</v>
      </c>
      <c r="P67" s="62">
        <f t="shared" si="11"/>
        <v>0</v>
      </c>
      <c r="Q67" s="62">
        <f t="shared" si="11"/>
        <v>0</v>
      </c>
      <c r="R67" s="62">
        <f t="shared" si="11"/>
        <v>0</v>
      </c>
      <c r="S67" s="62">
        <f t="shared" si="11"/>
        <v>0</v>
      </c>
      <c r="T67" s="62">
        <f t="shared" si="11"/>
        <v>0</v>
      </c>
      <c r="U67" s="62">
        <f t="shared" si="11"/>
        <v>0</v>
      </c>
      <c r="V67" s="62">
        <f t="shared" si="11"/>
        <v>0</v>
      </c>
      <c r="W67" s="62">
        <f t="shared" si="11"/>
        <v>0</v>
      </c>
      <c r="X67" s="62">
        <f t="shared" si="11"/>
        <v>0</v>
      </c>
      <c r="Y67" s="62">
        <f t="shared" si="11"/>
        <v>0</v>
      </c>
      <c r="Z67" s="62">
        <f t="shared" si="11"/>
        <v>0</v>
      </c>
      <c r="AA67" s="62">
        <f t="shared" si="10"/>
        <v>0</v>
      </c>
      <c r="AB67" s="62">
        <f t="shared" si="10"/>
        <v>0</v>
      </c>
      <c r="AC67" s="62">
        <f t="shared" si="10"/>
        <v>0</v>
      </c>
      <c r="AD67" s="62">
        <f t="shared" si="10"/>
        <v>0</v>
      </c>
      <c r="AE67" s="62">
        <f t="shared" si="10"/>
        <v>0</v>
      </c>
      <c r="AF67" s="62">
        <f t="shared" si="10"/>
        <v>0</v>
      </c>
      <c r="AG67" s="62">
        <f t="shared" si="10"/>
        <v>0</v>
      </c>
      <c r="AH67" s="62">
        <f t="shared" si="10"/>
        <v>0</v>
      </c>
      <c r="AI67" s="62">
        <f t="shared" si="10"/>
        <v>0</v>
      </c>
      <c r="AJ67" s="62">
        <f t="shared" si="10"/>
        <v>0</v>
      </c>
      <c r="AK67" s="62">
        <f t="shared" si="10"/>
        <v>0</v>
      </c>
      <c r="AL67" s="62">
        <f t="shared" si="10"/>
        <v>0</v>
      </c>
      <c r="AM67" s="62">
        <f t="shared" si="10"/>
        <v>0</v>
      </c>
      <c r="AN67" s="62">
        <f t="shared" si="10"/>
        <v>0</v>
      </c>
    </row>
    <row r="68" spans="2:40" collapsed="1" x14ac:dyDescent="0.2">
      <c r="B68" s="58"/>
      <c r="C68" s="20"/>
      <c r="D68" s="158" t="s">
        <v>9</v>
      </c>
      <c r="E68" s="155"/>
      <c r="F68" s="159">
        <f t="shared" ref="F68:AN68" si="12">SUM(F66:F67)</f>
        <v>0</v>
      </c>
      <c r="G68" s="159">
        <f t="shared" si="12"/>
        <v>0</v>
      </c>
      <c r="H68" s="159">
        <f t="shared" si="12"/>
        <v>0</v>
      </c>
      <c r="I68" s="159">
        <f t="shared" si="12"/>
        <v>0</v>
      </c>
      <c r="J68" s="159">
        <f t="shared" si="12"/>
        <v>0</v>
      </c>
      <c r="K68" s="159">
        <f t="shared" si="12"/>
        <v>0</v>
      </c>
      <c r="L68" s="159">
        <f t="shared" si="12"/>
        <v>0</v>
      </c>
      <c r="M68" s="159">
        <f t="shared" si="12"/>
        <v>0</v>
      </c>
      <c r="N68" s="159">
        <f t="shared" si="12"/>
        <v>0</v>
      </c>
      <c r="O68" s="159">
        <f t="shared" si="12"/>
        <v>0</v>
      </c>
      <c r="P68" s="159">
        <f t="shared" si="12"/>
        <v>0</v>
      </c>
      <c r="Q68" s="159">
        <f t="shared" si="12"/>
        <v>0</v>
      </c>
      <c r="R68" s="159">
        <f t="shared" si="12"/>
        <v>0</v>
      </c>
      <c r="S68" s="159">
        <f t="shared" si="12"/>
        <v>0</v>
      </c>
      <c r="T68" s="159">
        <f t="shared" si="12"/>
        <v>0</v>
      </c>
      <c r="U68" s="159">
        <f t="shared" si="12"/>
        <v>0</v>
      </c>
      <c r="V68" s="159">
        <f t="shared" si="12"/>
        <v>0</v>
      </c>
      <c r="W68" s="159">
        <f t="shared" si="12"/>
        <v>0</v>
      </c>
      <c r="X68" s="159">
        <f t="shared" si="12"/>
        <v>0</v>
      </c>
      <c r="Y68" s="159">
        <f t="shared" si="12"/>
        <v>0</v>
      </c>
      <c r="Z68" s="159">
        <f t="shared" si="12"/>
        <v>0</v>
      </c>
      <c r="AA68" s="159">
        <f t="shared" si="12"/>
        <v>0</v>
      </c>
      <c r="AB68" s="159">
        <f t="shared" si="12"/>
        <v>0</v>
      </c>
      <c r="AC68" s="159">
        <f t="shared" si="12"/>
        <v>0</v>
      </c>
      <c r="AD68" s="159">
        <f t="shared" si="12"/>
        <v>0</v>
      </c>
      <c r="AE68" s="159">
        <f t="shared" si="12"/>
        <v>0</v>
      </c>
      <c r="AF68" s="159">
        <f t="shared" si="12"/>
        <v>0</v>
      </c>
      <c r="AG68" s="159">
        <f t="shared" si="12"/>
        <v>0</v>
      </c>
      <c r="AH68" s="159">
        <f t="shared" si="12"/>
        <v>0</v>
      </c>
      <c r="AI68" s="159">
        <f t="shared" si="12"/>
        <v>0</v>
      </c>
      <c r="AJ68" s="159">
        <f t="shared" si="12"/>
        <v>0</v>
      </c>
      <c r="AK68" s="159">
        <f t="shared" si="12"/>
        <v>0</v>
      </c>
      <c r="AL68" s="159">
        <f t="shared" si="12"/>
        <v>0</v>
      </c>
      <c r="AM68" s="159">
        <f t="shared" si="12"/>
        <v>0</v>
      </c>
      <c r="AN68" s="159">
        <f t="shared" si="12"/>
        <v>0</v>
      </c>
    </row>
    <row r="69" spans="2:40" x14ac:dyDescent="0.2">
      <c r="C69" s="47"/>
      <c r="D69" s="133"/>
      <c r="E69" s="161"/>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row>
    <row r="70" spans="2:40" x14ac:dyDescent="0.2">
      <c r="C70" s="47"/>
      <c r="D70" s="133"/>
      <c r="E70" s="161"/>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row>
    <row r="71" spans="2:40" x14ac:dyDescent="0.2">
      <c r="B71" s="58"/>
      <c r="C71" s="333" t="s">
        <v>124</v>
      </c>
      <c r="D71" s="333"/>
      <c r="E71" s="63"/>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row>
    <row r="72" spans="2:40" hidden="1" outlineLevel="1" x14ac:dyDescent="0.2">
      <c r="B72" s="58"/>
      <c r="C72" s="59"/>
      <c r="D72" s="24" t="s">
        <v>183</v>
      </c>
      <c r="E72" s="144">
        <f>F8</f>
        <v>0</v>
      </c>
      <c r="F72" s="266">
        <f t="shared" ref="F72:J75" si="13">F45*12*$E72</f>
        <v>0</v>
      </c>
      <c r="G72" s="266">
        <f t="shared" si="13"/>
        <v>0</v>
      </c>
      <c r="H72" s="266">
        <f t="shared" si="13"/>
        <v>0</v>
      </c>
      <c r="I72" s="266">
        <f t="shared" si="13"/>
        <v>0</v>
      </c>
      <c r="J72" s="266">
        <f t="shared" si="13"/>
        <v>0</v>
      </c>
      <c r="K72" s="25">
        <f>$J72*Admin!K$21</f>
        <v>0</v>
      </c>
      <c r="L72" s="25">
        <f>$J72*Admin!L$21</f>
        <v>0</v>
      </c>
      <c r="M72" s="25">
        <f>$J72*Admin!M$21</f>
        <v>0</v>
      </c>
      <c r="N72" s="25">
        <f>$J72*Admin!N$21</f>
        <v>0</v>
      </c>
      <c r="O72" s="25">
        <f>$J72*Admin!O$21</f>
        <v>0</v>
      </c>
      <c r="P72" s="25">
        <f>$J72*Admin!P$21</f>
        <v>0</v>
      </c>
      <c r="Q72" s="25">
        <f>$J72*Admin!Q$21</f>
        <v>0</v>
      </c>
      <c r="R72" s="25">
        <f>$J72*Admin!R$21</f>
        <v>0</v>
      </c>
      <c r="S72" s="25">
        <f>$J72*Admin!S$21</f>
        <v>0</v>
      </c>
      <c r="T72" s="25">
        <f>$J72*Admin!T$21</f>
        <v>0</v>
      </c>
      <c r="U72" s="25">
        <f>$J72*Admin!U$21</f>
        <v>0</v>
      </c>
      <c r="V72" s="25">
        <f>$J72*Admin!V$21</f>
        <v>0</v>
      </c>
      <c r="W72" s="25">
        <f>$J72*Admin!W$21</f>
        <v>0</v>
      </c>
      <c r="X72" s="25">
        <f>$J72*Admin!X$21</f>
        <v>0</v>
      </c>
      <c r="Y72" s="25">
        <f>$J72*Admin!Y$21</f>
        <v>0</v>
      </c>
      <c r="Z72" s="25">
        <f>$J72*Admin!Z$21</f>
        <v>0</v>
      </c>
      <c r="AA72" s="25">
        <f>$J72*Admin!AA$21</f>
        <v>0</v>
      </c>
      <c r="AB72" s="25">
        <f>$J72*Admin!AB$21</f>
        <v>0</v>
      </c>
      <c r="AC72" s="25">
        <f>$J72*Admin!AC$21</f>
        <v>0</v>
      </c>
      <c r="AD72" s="25">
        <f>$J72*Admin!AD$21</f>
        <v>0</v>
      </c>
      <c r="AE72" s="25">
        <f>$J72*Admin!AE$21</f>
        <v>0</v>
      </c>
      <c r="AF72" s="25">
        <f>$J72*Admin!AF$21</f>
        <v>0</v>
      </c>
      <c r="AG72" s="25">
        <f>$J72*Admin!AG$21</f>
        <v>0</v>
      </c>
      <c r="AH72" s="25">
        <f>$J72*Admin!AH$21</f>
        <v>0</v>
      </c>
      <c r="AI72" s="25">
        <f>$J72*Admin!AI$21</f>
        <v>0</v>
      </c>
      <c r="AJ72" s="25">
        <f>$J72*Admin!AJ$21</f>
        <v>0</v>
      </c>
      <c r="AK72" s="25">
        <f>$J72*Admin!AK$21</f>
        <v>0</v>
      </c>
      <c r="AL72" s="25">
        <f>$J72*Admin!AL$21</f>
        <v>0</v>
      </c>
      <c r="AM72" s="25">
        <f>$J72*Admin!AM$21</f>
        <v>0</v>
      </c>
      <c r="AN72" s="25">
        <f>$J72*Admin!AN$21</f>
        <v>0</v>
      </c>
    </row>
    <row r="73" spans="2:40" hidden="1" outlineLevel="1" x14ac:dyDescent="0.2">
      <c r="B73" s="58" t="s">
        <v>52</v>
      </c>
      <c r="C73" s="59"/>
      <c r="D73" s="24" t="s">
        <v>184</v>
      </c>
      <c r="E73" s="144">
        <f>F9</f>
        <v>0</v>
      </c>
      <c r="F73" s="266">
        <f t="shared" si="13"/>
        <v>0</v>
      </c>
      <c r="G73" s="266">
        <f t="shared" si="13"/>
        <v>0</v>
      </c>
      <c r="H73" s="266">
        <f t="shared" si="13"/>
        <v>0</v>
      </c>
      <c r="I73" s="266">
        <f t="shared" si="13"/>
        <v>0</v>
      </c>
      <c r="J73" s="266">
        <f t="shared" si="13"/>
        <v>0</v>
      </c>
      <c r="K73" s="25">
        <f>$J73*Admin!K$21</f>
        <v>0</v>
      </c>
      <c r="L73" s="25">
        <f>$J73*Admin!L$21</f>
        <v>0</v>
      </c>
      <c r="M73" s="25">
        <f>$J73*Admin!M$21</f>
        <v>0</v>
      </c>
      <c r="N73" s="25">
        <f>$J73*Admin!N$21</f>
        <v>0</v>
      </c>
      <c r="O73" s="25">
        <f>$J73*Admin!O$21</f>
        <v>0</v>
      </c>
      <c r="P73" s="25">
        <f>$J73*Admin!P$21</f>
        <v>0</v>
      </c>
      <c r="Q73" s="25">
        <f>$J73*Admin!Q$21</f>
        <v>0</v>
      </c>
      <c r="R73" s="25">
        <f>$J73*Admin!R$21</f>
        <v>0</v>
      </c>
      <c r="S73" s="25">
        <f>$J73*Admin!S$21</f>
        <v>0</v>
      </c>
      <c r="T73" s="25">
        <f>$J73*Admin!T$21</f>
        <v>0</v>
      </c>
      <c r="U73" s="25">
        <f>$J73*Admin!U$21</f>
        <v>0</v>
      </c>
      <c r="V73" s="25">
        <f>$J73*Admin!V$21</f>
        <v>0</v>
      </c>
      <c r="W73" s="25">
        <f>$J73*Admin!W$21</f>
        <v>0</v>
      </c>
      <c r="X73" s="25">
        <f>$J73*Admin!X$21</f>
        <v>0</v>
      </c>
      <c r="Y73" s="25">
        <f>$J73*Admin!Y$21</f>
        <v>0</v>
      </c>
      <c r="Z73" s="25">
        <f>$J73*Admin!Z$21</f>
        <v>0</v>
      </c>
      <c r="AA73" s="25">
        <f>$J73*Admin!AA$21</f>
        <v>0</v>
      </c>
      <c r="AB73" s="25">
        <f>$J73*Admin!AB$21</f>
        <v>0</v>
      </c>
      <c r="AC73" s="25">
        <f>$J73*Admin!AC$21</f>
        <v>0</v>
      </c>
      <c r="AD73" s="25">
        <f>$J73*Admin!AD$21</f>
        <v>0</v>
      </c>
      <c r="AE73" s="25">
        <f>$J73*Admin!AE$21</f>
        <v>0</v>
      </c>
      <c r="AF73" s="25">
        <f>$J73*Admin!AF$21</f>
        <v>0</v>
      </c>
      <c r="AG73" s="25">
        <f>$J73*Admin!AG$21</f>
        <v>0</v>
      </c>
      <c r="AH73" s="25">
        <f>$J73*Admin!AH$21</f>
        <v>0</v>
      </c>
      <c r="AI73" s="25">
        <f>$J73*Admin!AI$21</f>
        <v>0</v>
      </c>
      <c r="AJ73" s="25">
        <f>$J73*Admin!AJ$21</f>
        <v>0</v>
      </c>
      <c r="AK73" s="25">
        <f>$J73*Admin!AK$21</f>
        <v>0</v>
      </c>
      <c r="AL73" s="25">
        <f>$J73*Admin!AL$21</f>
        <v>0</v>
      </c>
      <c r="AM73" s="25">
        <f>$J73*Admin!AM$21</f>
        <v>0</v>
      </c>
      <c r="AN73" s="25">
        <f>$J73*Admin!AN$21</f>
        <v>0</v>
      </c>
    </row>
    <row r="74" spans="2:40" hidden="1" outlineLevel="1" x14ac:dyDescent="0.2">
      <c r="B74" s="58"/>
      <c r="C74" s="59"/>
      <c r="D74" s="24" t="s">
        <v>185</v>
      </c>
      <c r="E74" s="144">
        <f>F10</f>
        <v>0</v>
      </c>
      <c r="F74" s="266">
        <f t="shared" si="13"/>
        <v>0</v>
      </c>
      <c r="G74" s="266">
        <f t="shared" si="13"/>
        <v>0</v>
      </c>
      <c r="H74" s="266">
        <f t="shared" si="13"/>
        <v>0</v>
      </c>
      <c r="I74" s="266">
        <f t="shared" si="13"/>
        <v>0</v>
      </c>
      <c r="J74" s="266">
        <f t="shared" si="13"/>
        <v>0</v>
      </c>
      <c r="K74" s="25">
        <f>$J74*Admin!K$21</f>
        <v>0</v>
      </c>
      <c r="L74" s="25">
        <f>$J74*Admin!L$21</f>
        <v>0</v>
      </c>
      <c r="M74" s="25">
        <f>$J74*Admin!M$21</f>
        <v>0</v>
      </c>
      <c r="N74" s="25">
        <f>$J74*Admin!N$21</f>
        <v>0</v>
      </c>
      <c r="O74" s="25">
        <f>$J74*Admin!O$21</f>
        <v>0</v>
      </c>
      <c r="P74" s="25">
        <f>$J74*Admin!P$21</f>
        <v>0</v>
      </c>
      <c r="Q74" s="25">
        <f>$J74*Admin!Q$21</f>
        <v>0</v>
      </c>
      <c r="R74" s="25">
        <f>$J74*Admin!R$21</f>
        <v>0</v>
      </c>
      <c r="S74" s="25">
        <f>$J74*Admin!S$21</f>
        <v>0</v>
      </c>
      <c r="T74" s="25">
        <f>$J74*Admin!T$21</f>
        <v>0</v>
      </c>
      <c r="U74" s="25">
        <f>$J74*Admin!U$21</f>
        <v>0</v>
      </c>
      <c r="V74" s="25">
        <f>$J74*Admin!V$21</f>
        <v>0</v>
      </c>
      <c r="W74" s="25">
        <f>$J74*Admin!W$21</f>
        <v>0</v>
      </c>
      <c r="X74" s="25">
        <f>$J74*Admin!X$21</f>
        <v>0</v>
      </c>
      <c r="Y74" s="25">
        <f>$J74*Admin!Y$21</f>
        <v>0</v>
      </c>
      <c r="Z74" s="25">
        <f>$J74*Admin!Z$21</f>
        <v>0</v>
      </c>
      <c r="AA74" s="25">
        <f>$J74*Admin!AA$21</f>
        <v>0</v>
      </c>
      <c r="AB74" s="25">
        <f>$J74*Admin!AB$21</f>
        <v>0</v>
      </c>
      <c r="AC74" s="25">
        <f>$J74*Admin!AC$21</f>
        <v>0</v>
      </c>
      <c r="AD74" s="25">
        <f>$J74*Admin!AD$21</f>
        <v>0</v>
      </c>
      <c r="AE74" s="25">
        <f>$J74*Admin!AE$21</f>
        <v>0</v>
      </c>
      <c r="AF74" s="25">
        <f>$J74*Admin!AF$21</f>
        <v>0</v>
      </c>
      <c r="AG74" s="25">
        <f>$J74*Admin!AG$21</f>
        <v>0</v>
      </c>
      <c r="AH74" s="25">
        <f>$J74*Admin!AH$21</f>
        <v>0</v>
      </c>
      <c r="AI74" s="25">
        <f>$J74*Admin!AI$21</f>
        <v>0</v>
      </c>
      <c r="AJ74" s="25">
        <f>$J74*Admin!AJ$21</f>
        <v>0</v>
      </c>
      <c r="AK74" s="25">
        <f>$J74*Admin!AK$21</f>
        <v>0</v>
      </c>
      <c r="AL74" s="25">
        <f>$J74*Admin!AL$21</f>
        <v>0</v>
      </c>
      <c r="AM74" s="25">
        <f>$J74*Admin!AM$21</f>
        <v>0</v>
      </c>
      <c r="AN74" s="25">
        <f>$J74*Admin!AN$21</f>
        <v>0</v>
      </c>
    </row>
    <row r="75" spans="2:40" hidden="1" outlineLevel="1" x14ac:dyDescent="0.2">
      <c r="B75" s="58"/>
      <c r="C75" s="59"/>
      <c r="D75" s="24" t="s">
        <v>186</v>
      </c>
      <c r="E75" s="144">
        <f>F11</f>
        <v>0</v>
      </c>
      <c r="F75" s="266">
        <f t="shared" si="13"/>
        <v>0</v>
      </c>
      <c r="G75" s="266">
        <f t="shared" si="13"/>
        <v>0</v>
      </c>
      <c r="H75" s="266">
        <f t="shared" si="13"/>
        <v>0</v>
      </c>
      <c r="I75" s="266">
        <f t="shared" si="13"/>
        <v>0</v>
      </c>
      <c r="J75" s="266">
        <f t="shared" si="13"/>
        <v>0</v>
      </c>
      <c r="K75" s="25">
        <f>$J75*Admin!K$21</f>
        <v>0</v>
      </c>
      <c r="L75" s="25">
        <f>$J75*Admin!L$21</f>
        <v>0</v>
      </c>
      <c r="M75" s="25">
        <f>$J75*Admin!M$21</f>
        <v>0</v>
      </c>
      <c r="N75" s="25">
        <f>$J75*Admin!N$21</f>
        <v>0</v>
      </c>
      <c r="O75" s="25">
        <f>$J75*Admin!O$21</f>
        <v>0</v>
      </c>
      <c r="P75" s="25">
        <f>$J75*Admin!P$21</f>
        <v>0</v>
      </c>
      <c r="Q75" s="25">
        <f>$J75*Admin!Q$21</f>
        <v>0</v>
      </c>
      <c r="R75" s="25">
        <f>$J75*Admin!R$21</f>
        <v>0</v>
      </c>
      <c r="S75" s="25">
        <f>$J75*Admin!S$21</f>
        <v>0</v>
      </c>
      <c r="T75" s="25">
        <f>$J75*Admin!T$21</f>
        <v>0</v>
      </c>
      <c r="U75" s="25">
        <f>$J75*Admin!U$21</f>
        <v>0</v>
      </c>
      <c r="V75" s="25">
        <f>$J75*Admin!V$21</f>
        <v>0</v>
      </c>
      <c r="W75" s="25">
        <f>$J75*Admin!W$21</f>
        <v>0</v>
      </c>
      <c r="X75" s="25">
        <f>$J75*Admin!X$21</f>
        <v>0</v>
      </c>
      <c r="Y75" s="25">
        <f>$J75*Admin!Y$21</f>
        <v>0</v>
      </c>
      <c r="Z75" s="25">
        <f>$J75*Admin!Z$21</f>
        <v>0</v>
      </c>
      <c r="AA75" s="25">
        <f>$J75*Admin!AA$21</f>
        <v>0</v>
      </c>
      <c r="AB75" s="25">
        <f>$J75*Admin!AB$21</f>
        <v>0</v>
      </c>
      <c r="AC75" s="25">
        <f>$J75*Admin!AC$21</f>
        <v>0</v>
      </c>
      <c r="AD75" s="25">
        <f>$J75*Admin!AD$21</f>
        <v>0</v>
      </c>
      <c r="AE75" s="25">
        <f>$J75*Admin!AE$21</f>
        <v>0</v>
      </c>
      <c r="AF75" s="25">
        <f>$J75*Admin!AF$21</f>
        <v>0</v>
      </c>
      <c r="AG75" s="25">
        <f>$J75*Admin!AG$21</f>
        <v>0</v>
      </c>
      <c r="AH75" s="25">
        <f>$J75*Admin!AH$21</f>
        <v>0</v>
      </c>
      <c r="AI75" s="25">
        <f>$J75*Admin!AI$21</f>
        <v>0</v>
      </c>
      <c r="AJ75" s="25">
        <f>$J75*Admin!AJ$21</f>
        <v>0</v>
      </c>
      <c r="AK75" s="25">
        <f>$J75*Admin!AK$21</f>
        <v>0</v>
      </c>
      <c r="AL75" s="25">
        <f>$J75*Admin!AL$21</f>
        <v>0</v>
      </c>
      <c r="AM75" s="25">
        <f>$J75*Admin!AM$21</f>
        <v>0</v>
      </c>
      <c r="AN75" s="25">
        <f>$J75*Admin!AN$21</f>
        <v>0</v>
      </c>
    </row>
    <row r="76" spans="2:40" hidden="1" outlineLevel="1" x14ac:dyDescent="0.2">
      <c r="B76" s="58"/>
      <c r="C76" s="59"/>
      <c r="D76" s="217" t="s">
        <v>115</v>
      </c>
      <c r="E76" s="334"/>
      <c r="F76" s="335">
        <f t="shared" ref="F76:AN76" si="14">SUM(F72:F75)</f>
        <v>0</v>
      </c>
      <c r="G76" s="335">
        <f t="shared" si="14"/>
        <v>0</v>
      </c>
      <c r="H76" s="335">
        <f t="shared" si="14"/>
        <v>0</v>
      </c>
      <c r="I76" s="335">
        <f t="shared" si="14"/>
        <v>0</v>
      </c>
      <c r="J76" s="335">
        <f t="shared" si="14"/>
        <v>0</v>
      </c>
      <c r="K76" s="335">
        <f t="shared" si="14"/>
        <v>0</v>
      </c>
      <c r="L76" s="335">
        <f t="shared" si="14"/>
        <v>0</v>
      </c>
      <c r="M76" s="335">
        <f t="shared" si="14"/>
        <v>0</v>
      </c>
      <c r="N76" s="335">
        <f t="shared" si="14"/>
        <v>0</v>
      </c>
      <c r="O76" s="335">
        <f t="shared" si="14"/>
        <v>0</v>
      </c>
      <c r="P76" s="335">
        <f t="shared" si="14"/>
        <v>0</v>
      </c>
      <c r="Q76" s="335">
        <f t="shared" si="14"/>
        <v>0</v>
      </c>
      <c r="R76" s="335">
        <f t="shared" si="14"/>
        <v>0</v>
      </c>
      <c r="S76" s="335">
        <f t="shared" si="14"/>
        <v>0</v>
      </c>
      <c r="T76" s="335">
        <f t="shared" si="14"/>
        <v>0</v>
      </c>
      <c r="U76" s="335">
        <f t="shared" si="14"/>
        <v>0</v>
      </c>
      <c r="V76" s="335">
        <f t="shared" si="14"/>
        <v>0</v>
      </c>
      <c r="W76" s="335">
        <f t="shared" si="14"/>
        <v>0</v>
      </c>
      <c r="X76" s="335">
        <f t="shared" si="14"/>
        <v>0</v>
      </c>
      <c r="Y76" s="335">
        <f t="shared" si="14"/>
        <v>0</v>
      </c>
      <c r="Z76" s="335">
        <f t="shared" si="14"/>
        <v>0</v>
      </c>
      <c r="AA76" s="335">
        <f t="shared" si="14"/>
        <v>0</v>
      </c>
      <c r="AB76" s="335">
        <f t="shared" si="14"/>
        <v>0</v>
      </c>
      <c r="AC76" s="335">
        <f t="shared" si="14"/>
        <v>0</v>
      </c>
      <c r="AD76" s="335">
        <f t="shared" si="14"/>
        <v>0</v>
      </c>
      <c r="AE76" s="335">
        <f t="shared" si="14"/>
        <v>0</v>
      </c>
      <c r="AF76" s="335">
        <f t="shared" si="14"/>
        <v>0</v>
      </c>
      <c r="AG76" s="335">
        <f t="shared" si="14"/>
        <v>0</v>
      </c>
      <c r="AH76" s="335">
        <f t="shared" si="14"/>
        <v>0</v>
      </c>
      <c r="AI76" s="335">
        <f t="shared" si="14"/>
        <v>0</v>
      </c>
      <c r="AJ76" s="335">
        <f t="shared" si="14"/>
        <v>0</v>
      </c>
      <c r="AK76" s="335">
        <f t="shared" si="14"/>
        <v>0</v>
      </c>
      <c r="AL76" s="335">
        <f t="shared" si="14"/>
        <v>0</v>
      </c>
      <c r="AM76" s="335">
        <f t="shared" si="14"/>
        <v>0</v>
      </c>
      <c r="AN76" s="335">
        <f t="shared" si="14"/>
        <v>0</v>
      </c>
    </row>
    <row r="77" spans="2:40" hidden="1" outlineLevel="1" x14ac:dyDescent="0.2">
      <c r="B77" s="17" t="s">
        <v>129</v>
      </c>
      <c r="C77" s="59"/>
      <c r="D77" s="24" t="s">
        <v>401</v>
      </c>
      <c r="E77" s="257"/>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row>
    <row r="78" spans="2:40" hidden="1" outlineLevel="1" x14ac:dyDescent="0.2">
      <c r="B78" s="58"/>
      <c r="C78" s="59"/>
      <c r="D78" s="24" t="s">
        <v>113</v>
      </c>
      <c r="E78" s="267"/>
      <c r="F78" s="25">
        <f>IF($E$77="",0,IF(Admin!F2&lt;$E$77,0,F76*$E$78))</f>
        <v>0</v>
      </c>
      <c r="G78" s="25">
        <f>IF($E$77="",0,IF(Admin!G2&lt;$E$77,0,G76*$E$78))</f>
        <v>0</v>
      </c>
      <c r="H78" s="25">
        <f>IF($E$77="",0,IF(Admin!H2&lt;$E$77,0,H76*$E$78))</f>
        <v>0</v>
      </c>
      <c r="I78" s="25">
        <f>IF($E$77="",0,IF(Admin!I2&lt;$E$77,0,I76*$E$78))</f>
        <v>0</v>
      </c>
      <c r="J78" s="25">
        <f>IF($E$77="",0,IF(Admin!J2&lt;$E$77,0,J76*$E$78))</f>
        <v>0</v>
      </c>
      <c r="K78" s="25">
        <f>IF($E$77="",0,IF(Admin!K2&lt;$E$77,0,K76*$E$78))</f>
        <v>0</v>
      </c>
      <c r="L78" s="25">
        <f>IF($E$77="",0,IF(Admin!L2&lt;$E$77,0,L76*$E$78))</f>
        <v>0</v>
      </c>
      <c r="M78" s="25">
        <f>IF($E$77="",0,IF(Admin!M2&lt;$E$77,0,M76*$E$78))</f>
        <v>0</v>
      </c>
      <c r="N78" s="25">
        <f>IF($E$77="",0,IF(Admin!N2&lt;$E$77,0,N76*$E$78))</f>
        <v>0</v>
      </c>
      <c r="O78" s="25">
        <f>IF($E$77="",0,IF(Admin!O2&lt;$E$77,0,O76*$E$78))</f>
        <v>0</v>
      </c>
      <c r="P78" s="25">
        <f>IF($E$77="",0,IF(Admin!P2&lt;$E$77,0,P76*$E$78))</f>
        <v>0</v>
      </c>
      <c r="Q78" s="25">
        <f>IF($E$77="",0,IF(Admin!Q2&lt;$E$77,0,Q76*$E$78))</f>
        <v>0</v>
      </c>
      <c r="R78" s="25">
        <f>IF($E$77="",0,IF(Admin!R2&lt;$E$77,0,R76*$E$78))</f>
        <v>0</v>
      </c>
      <c r="S78" s="25">
        <f>IF($E$77="",0,IF(Admin!S2&lt;$E$77,0,S76*$E$78))</f>
        <v>0</v>
      </c>
      <c r="T78" s="25">
        <f>IF($E$77="",0,IF(Admin!T2&lt;$E$77,0,T76*$E$78))</f>
        <v>0</v>
      </c>
      <c r="U78" s="25">
        <f>IF($E$77="",0,IF(Admin!U2&lt;$E$77,0,U76*$E$78))</f>
        <v>0</v>
      </c>
      <c r="V78" s="25">
        <f>IF($E$77="",0,IF(Admin!V2&lt;$E$77,0,V76*$E$78))</f>
        <v>0</v>
      </c>
      <c r="W78" s="25">
        <f>IF($E$77="",0,IF(Admin!W2&lt;$E$77,0,W76*$E$78))</f>
        <v>0</v>
      </c>
      <c r="X78" s="25">
        <f>IF($E$77="",0,IF(Admin!X2&lt;$E$77,0,X76*$E$78))</f>
        <v>0</v>
      </c>
      <c r="Y78" s="25">
        <f>IF($E$77="",0,IF(Admin!Y2&lt;$E$77,0,Y76*$E$78))</f>
        <v>0</v>
      </c>
      <c r="Z78" s="25">
        <f>IF($E$77="",0,IF(Admin!Z2&lt;$E$77,0,Z76*$E$78))</f>
        <v>0</v>
      </c>
      <c r="AA78" s="25">
        <f>IF($E$77="",0,IF(Admin!AA2&lt;$E$77,0,AA76*$E$78))</f>
        <v>0</v>
      </c>
      <c r="AB78" s="25">
        <f>IF($E$77="",0,IF(Admin!AB2&lt;$E$77,0,AB76*$E$78))</f>
        <v>0</v>
      </c>
      <c r="AC78" s="25">
        <f>IF($E$77="",0,IF(Admin!AC2&lt;$E$77,0,AC76*$E$78))</f>
        <v>0</v>
      </c>
      <c r="AD78" s="25">
        <f>IF($E$77="",0,IF(Admin!AD2&lt;$E$77,0,AD76*$E$78))</f>
        <v>0</v>
      </c>
      <c r="AE78" s="25">
        <f>IF($E$77="",0,IF(Admin!AE2&lt;$E$77,0,AE76*$E$78))</f>
        <v>0</v>
      </c>
      <c r="AF78" s="25">
        <f>IF($E$77="",0,IF(Admin!AF2&lt;$E$77,0,AF76*$E$78))</f>
        <v>0</v>
      </c>
      <c r="AG78" s="25">
        <f>IF($E$77="",0,IF(Admin!AG2&lt;$E$77,0,AG76*$E$78))</f>
        <v>0</v>
      </c>
      <c r="AH78" s="25">
        <f>IF($E$77="",0,IF(Admin!AH2&lt;$E$77,0,AH76*$E$78))</f>
        <v>0</v>
      </c>
      <c r="AI78" s="25">
        <f>IF($E$77="",0,IF(Admin!AI2&lt;$E$77,0,AI76*$E$78))</f>
        <v>0</v>
      </c>
      <c r="AJ78" s="25">
        <f>IF($E$77="",0,IF(Admin!AJ2&lt;$E$77,0,AJ76*$E$78))</f>
        <v>0</v>
      </c>
      <c r="AK78" s="25">
        <f>IF($E$77="",0,IF(Admin!AK2&lt;$E$77,0,AK76*$E$78))</f>
        <v>0</v>
      </c>
      <c r="AL78" s="25">
        <f>IF($E$77="",0,IF(Admin!AL2&lt;$E$77,0,AL76*$E$78))</f>
        <v>0</v>
      </c>
      <c r="AM78" s="25">
        <f>IF($E$77="",0,IF(Admin!AM2&lt;$E$77,0,AM76*$E$78))</f>
        <v>0</v>
      </c>
      <c r="AN78" s="25">
        <f>IF($E$77="",0,IF(Admin!AN2&lt;$E$77,0,AN76*$E$78))</f>
        <v>0</v>
      </c>
    </row>
    <row r="79" spans="2:40" hidden="1" outlineLevel="1" x14ac:dyDescent="0.2">
      <c r="B79" s="58"/>
      <c r="C79" s="59"/>
      <c r="D79" s="217" t="s">
        <v>114</v>
      </c>
      <c r="E79" s="334"/>
      <c r="F79" s="335">
        <f>F76+F78</f>
        <v>0</v>
      </c>
      <c r="G79" s="335">
        <f t="shared" ref="G79:AN79" si="15">G76+G78</f>
        <v>0</v>
      </c>
      <c r="H79" s="335">
        <f t="shared" si="15"/>
        <v>0</v>
      </c>
      <c r="I79" s="335">
        <f t="shared" si="15"/>
        <v>0</v>
      </c>
      <c r="J79" s="335">
        <f t="shared" si="15"/>
        <v>0</v>
      </c>
      <c r="K79" s="335">
        <f t="shared" si="15"/>
        <v>0</v>
      </c>
      <c r="L79" s="335">
        <f t="shared" si="15"/>
        <v>0</v>
      </c>
      <c r="M79" s="335">
        <f t="shared" si="15"/>
        <v>0</v>
      </c>
      <c r="N79" s="335">
        <f t="shared" si="15"/>
        <v>0</v>
      </c>
      <c r="O79" s="335">
        <f t="shared" si="15"/>
        <v>0</v>
      </c>
      <c r="P79" s="335">
        <f t="shared" si="15"/>
        <v>0</v>
      </c>
      <c r="Q79" s="335">
        <f t="shared" si="15"/>
        <v>0</v>
      </c>
      <c r="R79" s="335">
        <f t="shared" si="15"/>
        <v>0</v>
      </c>
      <c r="S79" s="335">
        <f t="shared" si="15"/>
        <v>0</v>
      </c>
      <c r="T79" s="335">
        <f t="shared" si="15"/>
        <v>0</v>
      </c>
      <c r="U79" s="335">
        <f t="shared" si="15"/>
        <v>0</v>
      </c>
      <c r="V79" s="335">
        <f t="shared" si="15"/>
        <v>0</v>
      </c>
      <c r="W79" s="335">
        <f t="shared" si="15"/>
        <v>0</v>
      </c>
      <c r="X79" s="335">
        <f t="shared" si="15"/>
        <v>0</v>
      </c>
      <c r="Y79" s="335">
        <f t="shared" si="15"/>
        <v>0</v>
      </c>
      <c r="Z79" s="335">
        <f t="shared" si="15"/>
        <v>0</v>
      </c>
      <c r="AA79" s="335">
        <f t="shared" si="15"/>
        <v>0</v>
      </c>
      <c r="AB79" s="335">
        <f t="shared" si="15"/>
        <v>0</v>
      </c>
      <c r="AC79" s="335">
        <f t="shared" si="15"/>
        <v>0</v>
      </c>
      <c r="AD79" s="335">
        <f t="shared" si="15"/>
        <v>0</v>
      </c>
      <c r="AE79" s="335">
        <f t="shared" si="15"/>
        <v>0</v>
      </c>
      <c r="AF79" s="335">
        <f t="shared" si="15"/>
        <v>0</v>
      </c>
      <c r="AG79" s="335">
        <f t="shared" si="15"/>
        <v>0</v>
      </c>
      <c r="AH79" s="335">
        <f t="shared" si="15"/>
        <v>0</v>
      </c>
      <c r="AI79" s="335">
        <f t="shared" si="15"/>
        <v>0</v>
      </c>
      <c r="AJ79" s="335">
        <f t="shared" si="15"/>
        <v>0</v>
      </c>
      <c r="AK79" s="335">
        <f t="shared" si="15"/>
        <v>0</v>
      </c>
      <c r="AL79" s="335">
        <f t="shared" si="15"/>
        <v>0</v>
      </c>
      <c r="AM79" s="335">
        <f t="shared" si="15"/>
        <v>0</v>
      </c>
      <c r="AN79" s="335">
        <f t="shared" si="15"/>
        <v>0</v>
      </c>
    </row>
    <row r="80" spans="2:40" hidden="1" outlineLevel="1" x14ac:dyDescent="0.2">
      <c r="B80" s="17" t="s">
        <v>129</v>
      </c>
      <c r="C80" s="59"/>
      <c r="D80" s="24" t="s">
        <v>402</v>
      </c>
      <c r="E80" s="257"/>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row>
    <row r="81" spans="2:40" hidden="1" outlineLevel="1" x14ac:dyDescent="0.2">
      <c r="B81" s="58"/>
      <c r="C81" s="59"/>
      <c r="D81" s="24" t="s">
        <v>113</v>
      </c>
      <c r="E81" s="267"/>
      <c r="F81" s="25">
        <f>IF($E$80="",0,IF(Admin!F2&lt;$E$80,0,F79*$E$81))</f>
        <v>0</v>
      </c>
      <c r="G81" s="25">
        <f>IF($E$80="",0,IF(Admin!G2&lt;$E$80,0,G79*$E$81))</f>
        <v>0</v>
      </c>
      <c r="H81" s="25">
        <f>IF($E$80="",0,IF(Admin!H2&lt;$E$80,0,H79*$E$81))</f>
        <v>0</v>
      </c>
      <c r="I81" s="25">
        <f>IF($E$80="",0,IF(Admin!I2&lt;$E$80,0,I79*$E$81))</f>
        <v>0</v>
      </c>
      <c r="J81" s="25">
        <f>IF($E$80="",0,IF(Admin!J2&lt;$E$80,0,J79*$E$81))</f>
        <v>0</v>
      </c>
      <c r="K81" s="25">
        <f>IF($E$80="",0,IF(Admin!K2&lt;$E$80,0,K79*$E$81))</f>
        <v>0</v>
      </c>
      <c r="L81" s="25">
        <f>IF($E$80="",0,IF(Admin!L2&lt;$E$80,0,L79*$E$81))</f>
        <v>0</v>
      </c>
      <c r="M81" s="25">
        <f>IF($E$80="",0,IF(Admin!M2&lt;$E$80,0,M79*$E$81))</f>
        <v>0</v>
      </c>
      <c r="N81" s="25">
        <f>IF($E$80="",0,IF(Admin!N2&lt;$E$80,0,N79*$E$81))</f>
        <v>0</v>
      </c>
      <c r="O81" s="25">
        <f>IF($E$80="",0,IF(Admin!O2&lt;$E$80,0,O79*$E$81))</f>
        <v>0</v>
      </c>
      <c r="P81" s="25">
        <f>IF($E$80="",0,IF(Admin!P2&lt;$E$80,0,P79*$E$81))</f>
        <v>0</v>
      </c>
      <c r="Q81" s="25">
        <f>IF($E$80="",0,IF(Admin!Q2&lt;$E$80,0,Q79*$E$81))</f>
        <v>0</v>
      </c>
      <c r="R81" s="25">
        <f>IF($E$80="",0,IF(Admin!R2&lt;$E$80,0,R79*$E$81))</f>
        <v>0</v>
      </c>
      <c r="S81" s="25">
        <f>IF($E$80="",0,IF(Admin!S2&lt;$E$80,0,S79*$E$81))</f>
        <v>0</v>
      </c>
      <c r="T81" s="25">
        <f>IF($E$80="",0,IF(Admin!T2&lt;$E$80,0,T79*$E$81))</f>
        <v>0</v>
      </c>
      <c r="U81" s="25">
        <f>IF($E$80="",0,IF(Admin!U2&lt;$E$80,0,U79*$E$81))</f>
        <v>0</v>
      </c>
      <c r="V81" s="25">
        <f>IF($E$80="",0,IF(Admin!V2&lt;$E$80,0,V79*$E$81))</f>
        <v>0</v>
      </c>
      <c r="W81" s="25">
        <f>IF($E$80="",0,IF(Admin!W2&lt;$E$80,0,W79*$E$81))</f>
        <v>0</v>
      </c>
      <c r="X81" s="25">
        <f>IF($E$80="",0,IF(Admin!X2&lt;$E$80,0,X79*$E$81))</f>
        <v>0</v>
      </c>
      <c r="Y81" s="25">
        <f>IF($E$80="",0,IF(Admin!Y2&lt;$E$80,0,Y79*$E$81))</f>
        <v>0</v>
      </c>
      <c r="Z81" s="25">
        <f>IF($E$80="",0,IF(Admin!Z2&lt;$E$80,0,Z79*$E$81))</f>
        <v>0</v>
      </c>
      <c r="AA81" s="25">
        <f>IF($E$80="",0,IF(Admin!AA2&lt;$E$80,0,AA79*$E$81))</f>
        <v>0</v>
      </c>
      <c r="AB81" s="25">
        <f>IF($E$80="",0,IF(Admin!AB2&lt;$E$80,0,AB79*$E$81))</f>
        <v>0</v>
      </c>
      <c r="AC81" s="25">
        <f>IF($E$80="",0,IF(Admin!AC2&lt;$E$80,0,AC79*$E$81))</f>
        <v>0</v>
      </c>
      <c r="AD81" s="25">
        <f>IF($E$80="",0,IF(Admin!AD2&lt;$E$80,0,AD79*$E$81))</f>
        <v>0</v>
      </c>
      <c r="AE81" s="25">
        <f>IF($E$80="",0,IF(Admin!AE2&lt;$E$80,0,AE79*$E$81))</f>
        <v>0</v>
      </c>
      <c r="AF81" s="25">
        <f>IF($E$80="",0,IF(Admin!AF2&lt;$E$80,0,AF79*$E$81))</f>
        <v>0</v>
      </c>
      <c r="AG81" s="25">
        <f>IF($E$80="",0,IF(Admin!AG2&lt;$E$80,0,AG79*$E$81))</f>
        <v>0</v>
      </c>
      <c r="AH81" s="25">
        <f>IF($E$80="",0,IF(Admin!AH2&lt;$E$80,0,AH79*$E$81))</f>
        <v>0</v>
      </c>
      <c r="AI81" s="25">
        <f>IF($E$80="",0,IF(Admin!AI2&lt;$E$80,0,AI79*$E$81))</f>
        <v>0</v>
      </c>
      <c r="AJ81" s="25">
        <f>IF($E$80="",0,IF(Admin!AJ2&lt;$E$80,0,AJ79*$E$81))</f>
        <v>0</v>
      </c>
      <c r="AK81" s="25">
        <f>IF($E$80="",0,IF(Admin!AK2&lt;$E$80,0,AK79*$E$81))</f>
        <v>0</v>
      </c>
      <c r="AL81" s="25">
        <f>IF($E$80="",0,IF(Admin!AL2&lt;$E$80,0,AL79*$E$81))</f>
        <v>0</v>
      </c>
      <c r="AM81" s="25">
        <f>IF($E$80="",0,IF(Admin!AM2&lt;$E$80,0,AM79*$E$81))</f>
        <v>0</v>
      </c>
      <c r="AN81" s="25">
        <f>IF($E$80="",0,IF(Admin!AN2&lt;$E$80,0,AN79*$E$81))</f>
        <v>0</v>
      </c>
    </row>
    <row r="82" spans="2:40" collapsed="1" x14ac:dyDescent="0.2">
      <c r="B82" s="58"/>
      <c r="C82" s="20"/>
      <c r="D82" s="217" t="s">
        <v>9</v>
      </c>
      <c r="E82" s="334"/>
      <c r="F82" s="335">
        <f>F79+F81</f>
        <v>0</v>
      </c>
      <c r="G82" s="335">
        <f t="shared" ref="G82:AN82" si="16">G79+G81</f>
        <v>0</v>
      </c>
      <c r="H82" s="335">
        <f t="shared" si="16"/>
        <v>0</v>
      </c>
      <c r="I82" s="335">
        <f t="shared" si="16"/>
        <v>0</v>
      </c>
      <c r="J82" s="335">
        <f t="shared" si="16"/>
        <v>0</v>
      </c>
      <c r="K82" s="335">
        <f t="shared" si="16"/>
        <v>0</v>
      </c>
      <c r="L82" s="335">
        <f t="shared" si="16"/>
        <v>0</v>
      </c>
      <c r="M82" s="335">
        <f t="shared" si="16"/>
        <v>0</v>
      </c>
      <c r="N82" s="335">
        <f t="shared" si="16"/>
        <v>0</v>
      </c>
      <c r="O82" s="335">
        <f t="shared" si="16"/>
        <v>0</v>
      </c>
      <c r="P82" s="335">
        <f t="shared" si="16"/>
        <v>0</v>
      </c>
      <c r="Q82" s="335">
        <f t="shared" si="16"/>
        <v>0</v>
      </c>
      <c r="R82" s="335">
        <f t="shared" si="16"/>
        <v>0</v>
      </c>
      <c r="S82" s="335">
        <f t="shared" si="16"/>
        <v>0</v>
      </c>
      <c r="T82" s="335">
        <f t="shared" si="16"/>
        <v>0</v>
      </c>
      <c r="U82" s="335">
        <f t="shared" si="16"/>
        <v>0</v>
      </c>
      <c r="V82" s="335">
        <f t="shared" si="16"/>
        <v>0</v>
      </c>
      <c r="W82" s="335">
        <f t="shared" si="16"/>
        <v>0</v>
      </c>
      <c r="X82" s="335">
        <f t="shared" si="16"/>
        <v>0</v>
      </c>
      <c r="Y82" s="335">
        <f t="shared" si="16"/>
        <v>0</v>
      </c>
      <c r="Z82" s="335">
        <f t="shared" si="16"/>
        <v>0</v>
      </c>
      <c r="AA82" s="335">
        <f t="shared" si="16"/>
        <v>0</v>
      </c>
      <c r="AB82" s="335">
        <f t="shared" si="16"/>
        <v>0</v>
      </c>
      <c r="AC82" s="335">
        <f t="shared" si="16"/>
        <v>0</v>
      </c>
      <c r="AD82" s="335">
        <f t="shared" si="16"/>
        <v>0</v>
      </c>
      <c r="AE82" s="335">
        <f t="shared" si="16"/>
        <v>0</v>
      </c>
      <c r="AF82" s="335">
        <f t="shared" si="16"/>
        <v>0</v>
      </c>
      <c r="AG82" s="335">
        <f t="shared" si="16"/>
        <v>0</v>
      </c>
      <c r="AH82" s="335">
        <f t="shared" si="16"/>
        <v>0</v>
      </c>
      <c r="AI82" s="335">
        <f t="shared" si="16"/>
        <v>0</v>
      </c>
      <c r="AJ82" s="335">
        <f t="shared" si="16"/>
        <v>0</v>
      </c>
      <c r="AK82" s="335">
        <f t="shared" si="16"/>
        <v>0</v>
      </c>
      <c r="AL82" s="335">
        <f t="shared" si="16"/>
        <v>0</v>
      </c>
      <c r="AM82" s="335">
        <f t="shared" si="16"/>
        <v>0</v>
      </c>
      <c r="AN82" s="335">
        <f t="shared" si="16"/>
        <v>0</v>
      </c>
    </row>
    <row r="83" spans="2:40" x14ac:dyDescent="0.2">
      <c r="C83" s="147"/>
      <c r="D83" s="48"/>
      <c r="E83" s="162"/>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c r="AK83" s="148"/>
      <c r="AL83" s="148"/>
      <c r="AM83" s="148"/>
      <c r="AN83" s="148"/>
    </row>
    <row r="84" spans="2:40" x14ac:dyDescent="0.2">
      <c r="B84" s="58"/>
      <c r="C84" s="219" t="s">
        <v>418</v>
      </c>
      <c r="D84" s="217"/>
      <c r="E84" s="157"/>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row>
    <row r="85" spans="2:40" hidden="1" outlineLevel="1" x14ac:dyDescent="0.2">
      <c r="B85" s="58"/>
      <c r="C85" s="20"/>
      <c r="D85" s="24" t="s">
        <v>187</v>
      </c>
      <c r="E85" s="144">
        <f>F14</f>
        <v>0</v>
      </c>
      <c r="F85" s="266">
        <f t="shared" ref="F85:J88" si="17">$E85*F51*12</f>
        <v>0</v>
      </c>
      <c r="G85" s="266">
        <f t="shared" si="17"/>
        <v>0</v>
      </c>
      <c r="H85" s="266">
        <f t="shared" si="17"/>
        <v>0</v>
      </c>
      <c r="I85" s="266">
        <f t="shared" si="17"/>
        <v>0</v>
      </c>
      <c r="J85" s="266">
        <f t="shared" si="17"/>
        <v>0</v>
      </c>
      <c r="K85" s="25">
        <f>$J85*Admin!K$21</f>
        <v>0</v>
      </c>
      <c r="L85" s="25">
        <f>$J85*Admin!L$21</f>
        <v>0</v>
      </c>
      <c r="M85" s="25">
        <f>$J85*Admin!M$21</f>
        <v>0</v>
      </c>
      <c r="N85" s="25">
        <f>$J85*Admin!N$21</f>
        <v>0</v>
      </c>
      <c r="O85" s="25">
        <f>$J85*Admin!O$21</f>
        <v>0</v>
      </c>
      <c r="P85" s="25">
        <f>$J85*Admin!P$21</f>
        <v>0</v>
      </c>
      <c r="Q85" s="25">
        <f>$J85*Admin!Q$21</f>
        <v>0</v>
      </c>
      <c r="R85" s="25">
        <f>$J85*Admin!R$21</f>
        <v>0</v>
      </c>
      <c r="S85" s="25">
        <f>$J85*Admin!S$21</f>
        <v>0</v>
      </c>
      <c r="T85" s="25">
        <f>$J85*Admin!T$21</f>
        <v>0</v>
      </c>
      <c r="U85" s="25">
        <f>$J85*Admin!U$21</f>
        <v>0</v>
      </c>
      <c r="V85" s="25">
        <f>$J85*Admin!V$21</f>
        <v>0</v>
      </c>
      <c r="W85" s="25">
        <f>$J85*Admin!W$21</f>
        <v>0</v>
      </c>
      <c r="X85" s="25">
        <f>$J85*Admin!X$21</f>
        <v>0</v>
      </c>
      <c r="Y85" s="25">
        <f>$J85*Admin!Y$21</f>
        <v>0</v>
      </c>
      <c r="Z85" s="25">
        <f>$J85*Admin!Z$21</f>
        <v>0</v>
      </c>
      <c r="AA85" s="25">
        <f>$J85*Admin!AA$21</f>
        <v>0</v>
      </c>
      <c r="AB85" s="25">
        <f>$J85*Admin!AB$21</f>
        <v>0</v>
      </c>
      <c r="AC85" s="25">
        <f>$J85*Admin!AC$21</f>
        <v>0</v>
      </c>
      <c r="AD85" s="25">
        <f>$J85*Admin!AD$21</f>
        <v>0</v>
      </c>
      <c r="AE85" s="25">
        <f>$J85*Admin!AE$21</f>
        <v>0</v>
      </c>
      <c r="AF85" s="25">
        <f>$J85*Admin!AF$21</f>
        <v>0</v>
      </c>
      <c r="AG85" s="25">
        <f>$J85*Admin!AG$21</f>
        <v>0</v>
      </c>
      <c r="AH85" s="25">
        <f>$J85*Admin!AH$21</f>
        <v>0</v>
      </c>
      <c r="AI85" s="25">
        <f>$J85*Admin!AI$21</f>
        <v>0</v>
      </c>
      <c r="AJ85" s="25">
        <f>$J85*Admin!AJ$21</f>
        <v>0</v>
      </c>
      <c r="AK85" s="25">
        <f>$J85*Admin!AK$21</f>
        <v>0</v>
      </c>
      <c r="AL85" s="25">
        <f>$J85*Admin!AL$21</f>
        <v>0</v>
      </c>
      <c r="AM85" s="25">
        <f>$J85*Admin!AM$21</f>
        <v>0</v>
      </c>
      <c r="AN85" s="25">
        <f>$J85*Admin!AN$21</f>
        <v>0</v>
      </c>
    </row>
    <row r="86" spans="2:40" hidden="1" outlineLevel="1" x14ac:dyDescent="0.2">
      <c r="B86" s="58"/>
      <c r="C86" s="20"/>
      <c r="D86" s="24" t="s">
        <v>188</v>
      </c>
      <c r="E86" s="144">
        <f>F15</f>
        <v>0</v>
      </c>
      <c r="F86" s="266">
        <f t="shared" si="17"/>
        <v>0</v>
      </c>
      <c r="G86" s="266">
        <f t="shared" si="17"/>
        <v>0</v>
      </c>
      <c r="H86" s="266">
        <f t="shared" si="17"/>
        <v>0</v>
      </c>
      <c r="I86" s="266">
        <f t="shared" si="17"/>
        <v>0</v>
      </c>
      <c r="J86" s="266">
        <f t="shared" si="17"/>
        <v>0</v>
      </c>
      <c r="K86" s="25">
        <f>$J86*Admin!K$21</f>
        <v>0</v>
      </c>
      <c r="L86" s="25">
        <f>$J86*Admin!L$21</f>
        <v>0</v>
      </c>
      <c r="M86" s="25">
        <f>$J86*Admin!M$21</f>
        <v>0</v>
      </c>
      <c r="N86" s="25">
        <f>$J86*Admin!N$21</f>
        <v>0</v>
      </c>
      <c r="O86" s="25">
        <f>$J86*Admin!O$21</f>
        <v>0</v>
      </c>
      <c r="P86" s="25">
        <f>$J86*Admin!P$21</f>
        <v>0</v>
      </c>
      <c r="Q86" s="25">
        <f>$J86*Admin!Q$21</f>
        <v>0</v>
      </c>
      <c r="R86" s="25">
        <f>$J86*Admin!R$21</f>
        <v>0</v>
      </c>
      <c r="S86" s="25">
        <f>$J86*Admin!S$21</f>
        <v>0</v>
      </c>
      <c r="T86" s="25">
        <f>$J86*Admin!T$21</f>
        <v>0</v>
      </c>
      <c r="U86" s="25">
        <f>$J86*Admin!U$21</f>
        <v>0</v>
      </c>
      <c r="V86" s="25">
        <f>$J86*Admin!V$21</f>
        <v>0</v>
      </c>
      <c r="W86" s="25">
        <f>$J86*Admin!W$21</f>
        <v>0</v>
      </c>
      <c r="X86" s="25">
        <f>$J86*Admin!X$21</f>
        <v>0</v>
      </c>
      <c r="Y86" s="25">
        <f>$J86*Admin!Y$21</f>
        <v>0</v>
      </c>
      <c r="Z86" s="25">
        <f>$J86*Admin!Z$21</f>
        <v>0</v>
      </c>
      <c r="AA86" s="25">
        <f>$J86*Admin!AA$21</f>
        <v>0</v>
      </c>
      <c r="AB86" s="25">
        <f>$J86*Admin!AB$21</f>
        <v>0</v>
      </c>
      <c r="AC86" s="25">
        <f>$J86*Admin!AC$21</f>
        <v>0</v>
      </c>
      <c r="AD86" s="25">
        <f>$J86*Admin!AD$21</f>
        <v>0</v>
      </c>
      <c r="AE86" s="25">
        <f>$J86*Admin!AE$21</f>
        <v>0</v>
      </c>
      <c r="AF86" s="25">
        <f>$J86*Admin!AF$21</f>
        <v>0</v>
      </c>
      <c r="AG86" s="25">
        <f>$J86*Admin!AG$21</f>
        <v>0</v>
      </c>
      <c r="AH86" s="25">
        <f>$J86*Admin!AH$21</f>
        <v>0</v>
      </c>
      <c r="AI86" s="25">
        <f>$J86*Admin!AI$21</f>
        <v>0</v>
      </c>
      <c r="AJ86" s="25">
        <f>$J86*Admin!AJ$21</f>
        <v>0</v>
      </c>
      <c r="AK86" s="25">
        <f>$J86*Admin!AK$21</f>
        <v>0</v>
      </c>
      <c r="AL86" s="25">
        <f>$J86*Admin!AL$21</f>
        <v>0</v>
      </c>
      <c r="AM86" s="25">
        <f>$J86*Admin!AM$21</f>
        <v>0</v>
      </c>
      <c r="AN86" s="25">
        <f>$J86*Admin!AN$21</f>
        <v>0</v>
      </c>
    </row>
    <row r="87" spans="2:40" hidden="1" outlineLevel="1" x14ac:dyDescent="0.2">
      <c r="B87" s="58"/>
      <c r="C87" s="20"/>
      <c r="D87" s="24" t="s">
        <v>189</v>
      </c>
      <c r="E87" s="144">
        <f>F16</f>
        <v>0</v>
      </c>
      <c r="F87" s="266">
        <f t="shared" si="17"/>
        <v>0</v>
      </c>
      <c r="G87" s="266">
        <f t="shared" si="17"/>
        <v>0</v>
      </c>
      <c r="H87" s="266">
        <f t="shared" si="17"/>
        <v>0</v>
      </c>
      <c r="I87" s="266">
        <f t="shared" si="17"/>
        <v>0</v>
      </c>
      <c r="J87" s="266">
        <f t="shared" si="17"/>
        <v>0</v>
      </c>
      <c r="K87" s="25">
        <f>$J87*Admin!K$21</f>
        <v>0</v>
      </c>
      <c r="L87" s="25">
        <f>$J87*Admin!L$21</f>
        <v>0</v>
      </c>
      <c r="M87" s="25">
        <f>$J87*Admin!M$21</f>
        <v>0</v>
      </c>
      <c r="N87" s="25">
        <f>$J87*Admin!N$21</f>
        <v>0</v>
      </c>
      <c r="O87" s="25">
        <f>$J87*Admin!O$21</f>
        <v>0</v>
      </c>
      <c r="P87" s="25">
        <f>$J87*Admin!P$21</f>
        <v>0</v>
      </c>
      <c r="Q87" s="25">
        <f>$J87*Admin!Q$21</f>
        <v>0</v>
      </c>
      <c r="R87" s="25">
        <f>$J87*Admin!R$21</f>
        <v>0</v>
      </c>
      <c r="S87" s="25">
        <f>$J87*Admin!S$21</f>
        <v>0</v>
      </c>
      <c r="T87" s="25">
        <f>$J87*Admin!T$21</f>
        <v>0</v>
      </c>
      <c r="U87" s="25">
        <f>$J87*Admin!U$21</f>
        <v>0</v>
      </c>
      <c r="V87" s="25">
        <f>$J87*Admin!V$21</f>
        <v>0</v>
      </c>
      <c r="W87" s="25">
        <f>$J87*Admin!W$21</f>
        <v>0</v>
      </c>
      <c r="X87" s="25">
        <f>$J87*Admin!X$21</f>
        <v>0</v>
      </c>
      <c r="Y87" s="25">
        <f>$J87*Admin!Y$21</f>
        <v>0</v>
      </c>
      <c r="Z87" s="25">
        <f>$J87*Admin!Z$21</f>
        <v>0</v>
      </c>
      <c r="AA87" s="25">
        <f>$J87*Admin!AA$21</f>
        <v>0</v>
      </c>
      <c r="AB87" s="25">
        <f>$J87*Admin!AB$21</f>
        <v>0</v>
      </c>
      <c r="AC87" s="25">
        <f>$J87*Admin!AC$21</f>
        <v>0</v>
      </c>
      <c r="AD87" s="25">
        <f>$J87*Admin!AD$21</f>
        <v>0</v>
      </c>
      <c r="AE87" s="25">
        <f>$J87*Admin!AE$21</f>
        <v>0</v>
      </c>
      <c r="AF87" s="25">
        <f>$J87*Admin!AF$21</f>
        <v>0</v>
      </c>
      <c r="AG87" s="25">
        <f>$J87*Admin!AG$21</f>
        <v>0</v>
      </c>
      <c r="AH87" s="25">
        <f>$J87*Admin!AH$21</f>
        <v>0</v>
      </c>
      <c r="AI87" s="25">
        <f>$J87*Admin!AI$21</f>
        <v>0</v>
      </c>
      <c r="AJ87" s="25">
        <f>$J87*Admin!AJ$21</f>
        <v>0</v>
      </c>
      <c r="AK87" s="25">
        <f>$J87*Admin!AK$21</f>
        <v>0</v>
      </c>
      <c r="AL87" s="25">
        <f>$J87*Admin!AL$21</f>
        <v>0</v>
      </c>
      <c r="AM87" s="25">
        <f>$J87*Admin!AM$21</f>
        <v>0</v>
      </c>
      <c r="AN87" s="25">
        <f>$J87*Admin!AN$21</f>
        <v>0</v>
      </c>
    </row>
    <row r="88" spans="2:40" hidden="1" outlineLevel="1" x14ac:dyDescent="0.2">
      <c r="B88" s="58"/>
      <c r="C88" s="20"/>
      <c r="D88" s="24" t="s">
        <v>190</v>
      </c>
      <c r="E88" s="144">
        <f>F17</f>
        <v>0</v>
      </c>
      <c r="F88" s="266">
        <f t="shared" si="17"/>
        <v>0</v>
      </c>
      <c r="G88" s="266">
        <f t="shared" si="17"/>
        <v>0</v>
      </c>
      <c r="H88" s="266">
        <f t="shared" si="17"/>
        <v>0</v>
      </c>
      <c r="I88" s="266">
        <f t="shared" si="17"/>
        <v>0</v>
      </c>
      <c r="J88" s="266">
        <f t="shared" si="17"/>
        <v>0</v>
      </c>
      <c r="K88" s="25">
        <f>$J88*Admin!K$21</f>
        <v>0</v>
      </c>
      <c r="L88" s="25">
        <f>$J88*Admin!L$21</f>
        <v>0</v>
      </c>
      <c r="M88" s="25">
        <f>$J88*Admin!M$21</f>
        <v>0</v>
      </c>
      <c r="N88" s="25">
        <f>$J88*Admin!N$21</f>
        <v>0</v>
      </c>
      <c r="O88" s="25">
        <f>$J88*Admin!O$21</f>
        <v>0</v>
      </c>
      <c r="P88" s="25">
        <f>$J88*Admin!P$21</f>
        <v>0</v>
      </c>
      <c r="Q88" s="25">
        <f>$J88*Admin!Q$21</f>
        <v>0</v>
      </c>
      <c r="R88" s="25">
        <f>$J88*Admin!R$21</f>
        <v>0</v>
      </c>
      <c r="S88" s="25">
        <f>$J88*Admin!S$21</f>
        <v>0</v>
      </c>
      <c r="T88" s="25">
        <f>$J88*Admin!T$21</f>
        <v>0</v>
      </c>
      <c r="U88" s="25">
        <f>$J88*Admin!U$21</f>
        <v>0</v>
      </c>
      <c r="V88" s="25">
        <f>$J88*Admin!V$21</f>
        <v>0</v>
      </c>
      <c r="W88" s="25">
        <f>$J88*Admin!W$21</f>
        <v>0</v>
      </c>
      <c r="X88" s="25">
        <f>$J88*Admin!X$21</f>
        <v>0</v>
      </c>
      <c r="Y88" s="25">
        <f>$J88*Admin!Y$21</f>
        <v>0</v>
      </c>
      <c r="Z88" s="25">
        <f>$J88*Admin!Z$21</f>
        <v>0</v>
      </c>
      <c r="AA88" s="25">
        <f>$J88*Admin!AA$21</f>
        <v>0</v>
      </c>
      <c r="AB88" s="25">
        <f>$J88*Admin!AB$21</f>
        <v>0</v>
      </c>
      <c r="AC88" s="25">
        <f>$J88*Admin!AC$21</f>
        <v>0</v>
      </c>
      <c r="AD88" s="25">
        <f>$J88*Admin!AD$21</f>
        <v>0</v>
      </c>
      <c r="AE88" s="25">
        <f>$J88*Admin!AE$21</f>
        <v>0</v>
      </c>
      <c r="AF88" s="25">
        <f>$J88*Admin!AF$21</f>
        <v>0</v>
      </c>
      <c r="AG88" s="25">
        <f>$J88*Admin!AG$21</f>
        <v>0</v>
      </c>
      <c r="AH88" s="25">
        <f>$J88*Admin!AH$21</f>
        <v>0</v>
      </c>
      <c r="AI88" s="25">
        <f>$J88*Admin!AI$21</f>
        <v>0</v>
      </c>
      <c r="AJ88" s="25">
        <f>$J88*Admin!AJ$21</f>
        <v>0</v>
      </c>
      <c r="AK88" s="25">
        <f>$J88*Admin!AK$21</f>
        <v>0</v>
      </c>
      <c r="AL88" s="25">
        <f>$J88*Admin!AL$21</f>
        <v>0</v>
      </c>
      <c r="AM88" s="25">
        <f>$J88*Admin!AM$21</f>
        <v>0</v>
      </c>
      <c r="AN88" s="25">
        <f>$J88*Admin!AN$21</f>
        <v>0</v>
      </c>
    </row>
    <row r="89" spans="2:40" hidden="1" outlineLevel="1" x14ac:dyDescent="0.2">
      <c r="B89" s="58"/>
      <c r="C89" s="20"/>
      <c r="D89" s="217" t="s">
        <v>116</v>
      </c>
      <c r="E89" s="334"/>
      <c r="F89" s="335">
        <f>SUM(F85:F88)</f>
        <v>0</v>
      </c>
      <c r="G89" s="335">
        <f t="shared" ref="G89:AN89" si="18">SUM(G85:G88)</f>
        <v>0</v>
      </c>
      <c r="H89" s="335">
        <f t="shared" si="18"/>
        <v>0</v>
      </c>
      <c r="I89" s="335">
        <f t="shared" si="18"/>
        <v>0</v>
      </c>
      <c r="J89" s="335">
        <f t="shared" si="18"/>
        <v>0</v>
      </c>
      <c r="K89" s="335">
        <f>SUM(K85:K88)</f>
        <v>0</v>
      </c>
      <c r="L89" s="335">
        <f>SUM(L85:L88)</f>
        <v>0</v>
      </c>
      <c r="M89" s="335">
        <f t="shared" si="18"/>
        <v>0</v>
      </c>
      <c r="N89" s="335">
        <f t="shared" si="18"/>
        <v>0</v>
      </c>
      <c r="O89" s="335">
        <f t="shared" si="18"/>
        <v>0</v>
      </c>
      <c r="P89" s="335">
        <f t="shared" si="18"/>
        <v>0</v>
      </c>
      <c r="Q89" s="335">
        <f t="shared" si="18"/>
        <v>0</v>
      </c>
      <c r="R89" s="335">
        <f t="shared" si="18"/>
        <v>0</v>
      </c>
      <c r="S89" s="335">
        <f t="shared" si="18"/>
        <v>0</v>
      </c>
      <c r="T89" s="335">
        <f t="shared" si="18"/>
        <v>0</v>
      </c>
      <c r="U89" s="335">
        <f t="shared" si="18"/>
        <v>0</v>
      </c>
      <c r="V89" s="335">
        <f t="shared" si="18"/>
        <v>0</v>
      </c>
      <c r="W89" s="335">
        <f t="shared" si="18"/>
        <v>0</v>
      </c>
      <c r="X89" s="335">
        <f t="shared" si="18"/>
        <v>0</v>
      </c>
      <c r="Y89" s="335">
        <f t="shared" si="18"/>
        <v>0</v>
      </c>
      <c r="Z89" s="335">
        <f t="shared" si="18"/>
        <v>0</v>
      </c>
      <c r="AA89" s="335">
        <f t="shared" si="18"/>
        <v>0</v>
      </c>
      <c r="AB89" s="335">
        <f t="shared" si="18"/>
        <v>0</v>
      </c>
      <c r="AC89" s="335">
        <f t="shared" si="18"/>
        <v>0</v>
      </c>
      <c r="AD89" s="335">
        <f t="shared" si="18"/>
        <v>0</v>
      </c>
      <c r="AE89" s="335">
        <f t="shared" si="18"/>
        <v>0</v>
      </c>
      <c r="AF89" s="335">
        <f t="shared" si="18"/>
        <v>0</v>
      </c>
      <c r="AG89" s="335">
        <f t="shared" si="18"/>
        <v>0</v>
      </c>
      <c r="AH89" s="335">
        <f t="shared" si="18"/>
        <v>0</v>
      </c>
      <c r="AI89" s="335">
        <f t="shared" si="18"/>
        <v>0</v>
      </c>
      <c r="AJ89" s="335">
        <f t="shared" si="18"/>
        <v>0</v>
      </c>
      <c r="AK89" s="335">
        <f t="shared" si="18"/>
        <v>0</v>
      </c>
      <c r="AL89" s="335">
        <f t="shared" si="18"/>
        <v>0</v>
      </c>
      <c r="AM89" s="335">
        <f t="shared" si="18"/>
        <v>0</v>
      </c>
      <c r="AN89" s="335">
        <f t="shared" si="18"/>
        <v>0</v>
      </c>
    </row>
    <row r="90" spans="2:40" hidden="1" outlineLevel="1" x14ac:dyDescent="0.2">
      <c r="B90" s="17" t="s">
        <v>129</v>
      </c>
      <c r="C90" s="20"/>
      <c r="D90" s="24" t="s">
        <v>401</v>
      </c>
      <c r="E90" s="257"/>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row>
    <row r="91" spans="2:40" hidden="1" outlineLevel="1" x14ac:dyDescent="0.2">
      <c r="B91" s="58"/>
      <c r="C91" s="20"/>
      <c r="D91" s="24" t="s">
        <v>113</v>
      </c>
      <c r="E91" s="267"/>
      <c r="F91" s="25">
        <f>IF($E$90="",0,IF(Admin!F2&lt;$E$90,0,F89*$E$91))</f>
        <v>0</v>
      </c>
      <c r="G91" s="25">
        <f>IF($E$90="",0,IF(Admin!G2&lt;$E$90,0,G89*$E$91))</f>
        <v>0</v>
      </c>
      <c r="H91" s="25">
        <f>IF($E$90="",0,IF(Admin!H2&lt;$E$90,0,H89*$E$91))</f>
        <v>0</v>
      </c>
      <c r="I91" s="25">
        <f>IF($E$90="",0,IF(Admin!I2&lt;$E$90,0,I89*$E$91))</f>
        <v>0</v>
      </c>
      <c r="J91" s="25">
        <f>IF($E$90="",0,IF(Admin!J2&lt;$E$90,0,J89*$E$91))</f>
        <v>0</v>
      </c>
      <c r="K91" s="25">
        <f>IF($E$90="",0,IF(Admin!K2&lt;$E$90,0,K89*$E$91))</f>
        <v>0</v>
      </c>
      <c r="L91" s="25">
        <f>IF($E$90="",0,IF(Admin!L2&lt;$E$90,0,L89*$E$91))</f>
        <v>0</v>
      </c>
      <c r="M91" s="25">
        <f>IF($E$90="",0,IF(Admin!M2&lt;$E$90,0,M89*$E$91))</f>
        <v>0</v>
      </c>
      <c r="N91" s="25">
        <f>IF($E$90="",0,IF(Admin!N2&lt;$E$90,0,N89*$E$91))</f>
        <v>0</v>
      </c>
      <c r="O91" s="25">
        <f>IF($E$90="",0,IF(Admin!O2&lt;$E$90,0,O89*$E$91))</f>
        <v>0</v>
      </c>
      <c r="P91" s="25">
        <f>IF($E$90="",0,IF(Admin!P2&lt;$E$90,0,P89*$E$91))</f>
        <v>0</v>
      </c>
      <c r="Q91" s="25">
        <f>IF($E$90="",0,IF(Admin!Q2&lt;$E$90,0,Q89*$E$91))</f>
        <v>0</v>
      </c>
      <c r="R91" s="25">
        <f>IF($E$90="",0,IF(Admin!R2&lt;$E$90,0,R89*$E$91))</f>
        <v>0</v>
      </c>
      <c r="S91" s="25">
        <f>IF($E$90="",0,IF(Admin!S2&lt;$E$90,0,S89*$E$91))</f>
        <v>0</v>
      </c>
      <c r="T91" s="25">
        <f>IF($E$90="",0,IF(Admin!T2&lt;$E$90,0,T89*$E$91))</f>
        <v>0</v>
      </c>
      <c r="U91" s="25">
        <f>IF($E$90="",0,IF(Admin!U2&lt;$E$90,0,U89*$E$91))</f>
        <v>0</v>
      </c>
      <c r="V91" s="25">
        <f>IF($E$90="",0,IF(Admin!V2&lt;$E$90,0,V89*$E$91))</f>
        <v>0</v>
      </c>
      <c r="W91" s="25">
        <f>IF($E$90="",0,IF(Admin!W2&lt;$E$90,0,W89*$E$91))</f>
        <v>0</v>
      </c>
      <c r="X91" s="25">
        <f>IF($E$90="",0,IF(Admin!X2&lt;$E$90,0,X89*$E$91))</f>
        <v>0</v>
      </c>
      <c r="Y91" s="25">
        <f>IF($E$90="",0,IF(Admin!Y2&lt;$E$90,0,Y89*$E$91))</f>
        <v>0</v>
      </c>
      <c r="Z91" s="25">
        <f>IF($E$90="",0,IF(Admin!Z2&lt;$E$90,0,Z89*$E$91))</f>
        <v>0</v>
      </c>
      <c r="AA91" s="25">
        <f>IF($E$90="",0,IF(Admin!AA2&lt;$E$90,0,AA89*$E$91))</f>
        <v>0</v>
      </c>
      <c r="AB91" s="25">
        <f>IF($E$90="",0,IF(Admin!AB2&lt;$E$90,0,AB89*$E$91))</f>
        <v>0</v>
      </c>
      <c r="AC91" s="25">
        <f>IF($E$90="",0,IF(Admin!AC2&lt;$E$90,0,AC89*$E$91))</f>
        <v>0</v>
      </c>
      <c r="AD91" s="25">
        <f>IF($E$90="",0,IF(Admin!AD2&lt;$E$90,0,AD89*$E$91))</f>
        <v>0</v>
      </c>
      <c r="AE91" s="25">
        <f>IF($E$90="",0,IF(Admin!AE2&lt;$E$90,0,AE89*$E$91))</f>
        <v>0</v>
      </c>
      <c r="AF91" s="25">
        <f>IF($E$90="",0,IF(Admin!AF2&lt;$E$90,0,AF89*$E$91))</f>
        <v>0</v>
      </c>
      <c r="AG91" s="25">
        <f>IF($E$90="",0,IF(Admin!AG2&lt;$E$90,0,AG89*$E$91))</f>
        <v>0</v>
      </c>
      <c r="AH91" s="25">
        <f>IF($E$90="",0,IF(Admin!AH2&lt;$E$90,0,AH89*$E$91))</f>
        <v>0</v>
      </c>
      <c r="AI91" s="25">
        <f>IF($E$90="",0,IF(Admin!AI2&lt;$E$90,0,AI89*$E$91))</f>
        <v>0</v>
      </c>
      <c r="AJ91" s="25">
        <f>IF($E$90="",0,IF(Admin!AJ2&lt;$E$90,0,AJ89*$E$91))</f>
        <v>0</v>
      </c>
      <c r="AK91" s="25">
        <f>IF($E$90="",0,IF(Admin!AK2&lt;$E$90,0,AK89*$E$91))</f>
        <v>0</v>
      </c>
      <c r="AL91" s="25">
        <f>IF($E$90="",0,IF(Admin!AL2&lt;$E$90,0,AL89*$E$91))</f>
        <v>0</v>
      </c>
      <c r="AM91" s="25">
        <f>IF($E$90="",0,IF(Admin!AM2&lt;$E$90,0,AM89*$E$91))</f>
        <v>0</v>
      </c>
      <c r="AN91" s="25">
        <f>IF($E$90="",0,IF(Admin!AN2&lt;$E$90,0,AN89*$E$91))</f>
        <v>0</v>
      </c>
    </row>
    <row r="92" spans="2:40" hidden="1" outlineLevel="1" x14ac:dyDescent="0.2">
      <c r="B92" s="58"/>
      <c r="C92" s="20"/>
      <c r="D92" s="217" t="s">
        <v>117</v>
      </c>
      <c r="E92" s="334"/>
      <c r="F92" s="335">
        <f>F89+F91</f>
        <v>0</v>
      </c>
      <c r="G92" s="335">
        <f t="shared" ref="G92:AN92" si="19">G89+G91</f>
        <v>0</v>
      </c>
      <c r="H92" s="335">
        <f t="shared" si="19"/>
        <v>0</v>
      </c>
      <c r="I92" s="335">
        <f t="shared" si="19"/>
        <v>0</v>
      </c>
      <c r="J92" s="335">
        <f t="shared" si="19"/>
        <v>0</v>
      </c>
      <c r="K92" s="335">
        <f t="shared" si="19"/>
        <v>0</v>
      </c>
      <c r="L92" s="335">
        <f t="shared" si="19"/>
        <v>0</v>
      </c>
      <c r="M92" s="335">
        <f t="shared" si="19"/>
        <v>0</v>
      </c>
      <c r="N92" s="335">
        <f t="shared" si="19"/>
        <v>0</v>
      </c>
      <c r="O92" s="335">
        <f t="shared" si="19"/>
        <v>0</v>
      </c>
      <c r="P92" s="335">
        <f t="shared" si="19"/>
        <v>0</v>
      </c>
      <c r="Q92" s="335">
        <f t="shared" si="19"/>
        <v>0</v>
      </c>
      <c r="R92" s="335">
        <f t="shared" si="19"/>
        <v>0</v>
      </c>
      <c r="S92" s="335">
        <f t="shared" si="19"/>
        <v>0</v>
      </c>
      <c r="T92" s="335">
        <f t="shared" si="19"/>
        <v>0</v>
      </c>
      <c r="U92" s="335">
        <f t="shared" si="19"/>
        <v>0</v>
      </c>
      <c r="V92" s="335">
        <f t="shared" si="19"/>
        <v>0</v>
      </c>
      <c r="W92" s="335">
        <f t="shared" si="19"/>
        <v>0</v>
      </c>
      <c r="X92" s="335">
        <f t="shared" si="19"/>
        <v>0</v>
      </c>
      <c r="Y92" s="335">
        <f t="shared" si="19"/>
        <v>0</v>
      </c>
      <c r="Z92" s="335">
        <f t="shared" si="19"/>
        <v>0</v>
      </c>
      <c r="AA92" s="335">
        <f t="shared" si="19"/>
        <v>0</v>
      </c>
      <c r="AB92" s="335">
        <f t="shared" si="19"/>
        <v>0</v>
      </c>
      <c r="AC92" s="335">
        <f t="shared" si="19"/>
        <v>0</v>
      </c>
      <c r="AD92" s="335">
        <f t="shared" si="19"/>
        <v>0</v>
      </c>
      <c r="AE92" s="335">
        <f t="shared" si="19"/>
        <v>0</v>
      </c>
      <c r="AF92" s="335">
        <f t="shared" si="19"/>
        <v>0</v>
      </c>
      <c r="AG92" s="335">
        <f t="shared" si="19"/>
        <v>0</v>
      </c>
      <c r="AH92" s="335">
        <f t="shared" si="19"/>
        <v>0</v>
      </c>
      <c r="AI92" s="335">
        <f t="shared" si="19"/>
        <v>0</v>
      </c>
      <c r="AJ92" s="335">
        <f t="shared" si="19"/>
        <v>0</v>
      </c>
      <c r="AK92" s="335">
        <f t="shared" si="19"/>
        <v>0</v>
      </c>
      <c r="AL92" s="335">
        <f t="shared" si="19"/>
        <v>0</v>
      </c>
      <c r="AM92" s="335">
        <f t="shared" si="19"/>
        <v>0</v>
      </c>
      <c r="AN92" s="335">
        <f t="shared" si="19"/>
        <v>0</v>
      </c>
    </row>
    <row r="93" spans="2:40" hidden="1" outlineLevel="1" x14ac:dyDescent="0.2">
      <c r="B93" s="17" t="s">
        <v>129</v>
      </c>
      <c r="C93" s="20"/>
      <c r="D93" s="24" t="s">
        <v>402</v>
      </c>
      <c r="E93" s="257"/>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row>
    <row r="94" spans="2:40" hidden="1" outlineLevel="1" x14ac:dyDescent="0.2">
      <c r="B94" s="58"/>
      <c r="C94" s="20"/>
      <c r="D94" s="24" t="s">
        <v>113</v>
      </c>
      <c r="E94" s="267"/>
      <c r="F94" s="25">
        <f>IF($E$93="",0,IF(Admin!F2&lt;$E$93,0,F92*$E$94))</f>
        <v>0</v>
      </c>
      <c r="G94" s="25">
        <f>IF($E$93="",0,IF(Admin!G2&lt;$E$93,0,G92*$E$94))</f>
        <v>0</v>
      </c>
      <c r="H94" s="25">
        <f>IF($E$93="",0,IF(Admin!H2&lt;$E$93,0,H92*$E$94))</f>
        <v>0</v>
      </c>
      <c r="I94" s="25">
        <f>IF($E$93="",0,IF(Admin!I2&lt;$E$93,0,I92*$E$94))</f>
        <v>0</v>
      </c>
      <c r="J94" s="25">
        <f>IF($E$93="",0,IF(Admin!J2&lt;$E$93,0,J92*$E$94))</f>
        <v>0</v>
      </c>
      <c r="K94" s="25">
        <f>IF($E$93="",0,IF(Admin!K2&lt;$E$93,0,K92*$E$94))</f>
        <v>0</v>
      </c>
      <c r="L94" s="25">
        <f>IF($E$93="",0,IF(Admin!L2&lt;$E$93,0,L92*$E$94))</f>
        <v>0</v>
      </c>
      <c r="M94" s="25">
        <f>IF($E$93="",0,IF(Admin!M2&lt;$E$93,0,M92*$E$94))</f>
        <v>0</v>
      </c>
      <c r="N94" s="25">
        <f>IF($E$93="",0,IF(Admin!N2&lt;$E$93,0,N92*$E$94))</f>
        <v>0</v>
      </c>
      <c r="O94" s="25">
        <f>IF($E$93="",0,IF(Admin!O2&lt;$E$93,0,O92*$E$94))</f>
        <v>0</v>
      </c>
      <c r="P94" s="25">
        <f>IF($E$93="",0,IF(Admin!P2&lt;$E$93,0,P92*$E$94))</f>
        <v>0</v>
      </c>
      <c r="Q94" s="25">
        <f>IF($E$93="",0,IF(Admin!Q2&lt;$E$93,0,Q92*$E$94))</f>
        <v>0</v>
      </c>
      <c r="R94" s="25">
        <f>IF($E$93="",0,IF(Admin!R2&lt;$E$93,0,R92*$E$94))</f>
        <v>0</v>
      </c>
      <c r="S94" s="25">
        <f>IF($E$93="",0,IF(Admin!S2&lt;$E$93,0,S92*$E$94))</f>
        <v>0</v>
      </c>
      <c r="T94" s="25">
        <f>IF($E$93="",0,IF(Admin!T2&lt;$E$93,0,T92*$E$94))</f>
        <v>0</v>
      </c>
      <c r="U94" s="25">
        <f>IF($E$93="",0,IF(Admin!U2&lt;$E$93,0,U92*$E$94))</f>
        <v>0</v>
      </c>
      <c r="V94" s="25">
        <f>IF($E$93="",0,IF(Admin!V2&lt;$E$93,0,V92*$E$94))</f>
        <v>0</v>
      </c>
      <c r="W94" s="25">
        <f>IF($E$93="",0,IF(Admin!W2&lt;$E$93,0,W92*$E$94))</f>
        <v>0</v>
      </c>
      <c r="X94" s="25">
        <f>IF($E$93="",0,IF(Admin!X2&lt;$E$93,0,X92*$E$94))</f>
        <v>0</v>
      </c>
      <c r="Y94" s="25">
        <f>IF($E$93="",0,IF(Admin!Y2&lt;$E$93,0,Y92*$E$94))</f>
        <v>0</v>
      </c>
      <c r="Z94" s="25">
        <f>IF($E$93="",0,IF(Admin!Z2&lt;$E$93,0,Z92*$E$94))</f>
        <v>0</v>
      </c>
      <c r="AA94" s="25">
        <f>IF($E$93="",0,IF(Admin!AA2&lt;$E$93,0,AA92*$E$94))</f>
        <v>0</v>
      </c>
      <c r="AB94" s="25">
        <f>IF($E$93="",0,IF(Admin!AB2&lt;$E$93,0,AB92*$E$94))</f>
        <v>0</v>
      </c>
      <c r="AC94" s="25">
        <f>IF($E$93="",0,IF(Admin!AC2&lt;$E$93,0,AC92*$E$94))</f>
        <v>0</v>
      </c>
      <c r="AD94" s="25">
        <f>IF($E$93="",0,IF(Admin!AD2&lt;$E$93,0,AD92*$E$94))</f>
        <v>0</v>
      </c>
      <c r="AE94" s="25">
        <f>IF($E$93="",0,IF(Admin!AE2&lt;$E$93,0,AE92*$E$94))</f>
        <v>0</v>
      </c>
      <c r="AF94" s="25">
        <f>IF($E$93="",0,IF(Admin!AF2&lt;$E$93,0,AF92*$E$94))</f>
        <v>0</v>
      </c>
      <c r="AG94" s="25">
        <f>IF($E$93="",0,IF(Admin!AG2&lt;$E$93,0,AG92*$E$94))</f>
        <v>0</v>
      </c>
      <c r="AH94" s="25">
        <f>IF($E$93="",0,IF(Admin!AH2&lt;$E$93,0,AH92*$E$94))</f>
        <v>0</v>
      </c>
      <c r="AI94" s="25">
        <f>IF($E$93="",0,IF(Admin!AI2&lt;$E$93,0,AI92*$E$94))</f>
        <v>0</v>
      </c>
      <c r="AJ94" s="25">
        <f>IF($E$93="",0,IF(Admin!AJ2&lt;$E$93,0,AJ92*$E$94))</f>
        <v>0</v>
      </c>
      <c r="AK94" s="25">
        <f>IF($E$93="",0,IF(Admin!AK2&lt;$E$93,0,AK92*$E$94))</f>
        <v>0</v>
      </c>
      <c r="AL94" s="25">
        <f>IF($E$93="",0,IF(Admin!AL2&lt;$E$93,0,AL92*$E$94))</f>
        <v>0</v>
      </c>
      <c r="AM94" s="25">
        <f>IF($E$93="",0,IF(Admin!AM2&lt;$E$93,0,AM92*$E$94))</f>
        <v>0</v>
      </c>
      <c r="AN94" s="25">
        <f>IF($E$93="",0,IF(Admin!AN2&lt;$E$93,0,AN92*$E$94))</f>
        <v>0</v>
      </c>
    </row>
    <row r="95" spans="2:40" collapsed="1" x14ac:dyDescent="0.2">
      <c r="B95" s="58"/>
      <c r="C95" s="20"/>
      <c r="D95" s="217" t="s">
        <v>9</v>
      </c>
      <c r="E95" s="334"/>
      <c r="F95" s="335">
        <f>F92+F94</f>
        <v>0</v>
      </c>
      <c r="G95" s="335">
        <f t="shared" ref="G95:AM95" si="20">G92+G94</f>
        <v>0</v>
      </c>
      <c r="H95" s="335">
        <f t="shared" si="20"/>
        <v>0</v>
      </c>
      <c r="I95" s="335">
        <f t="shared" si="20"/>
        <v>0</v>
      </c>
      <c r="J95" s="335">
        <f t="shared" si="20"/>
        <v>0</v>
      </c>
      <c r="K95" s="335">
        <f t="shared" si="20"/>
        <v>0</v>
      </c>
      <c r="L95" s="335">
        <f t="shared" si="20"/>
        <v>0</v>
      </c>
      <c r="M95" s="335">
        <f t="shared" si="20"/>
        <v>0</v>
      </c>
      <c r="N95" s="335">
        <f t="shared" si="20"/>
        <v>0</v>
      </c>
      <c r="O95" s="335">
        <f t="shared" si="20"/>
        <v>0</v>
      </c>
      <c r="P95" s="335">
        <f t="shared" si="20"/>
        <v>0</v>
      </c>
      <c r="Q95" s="335">
        <f t="shared" si="20"/>
        <v>0</v>
      </c>
      <c r="R95" s="335">
        <f t="shared" si="20"/>
        <v>0</v>
      </c>
      <c r="S95" s="335">
        <f t="shared" si="20"/>
        <v>0</v>
      </c>
      <c r="T95" s="335">
        <f t="shared" si="20"/>
        <v>0</v>
      </c>
      <c r="U95" s="335">
        <f t="shared" si="20"/>
        <v>0</v>
      </c>
      <c r="V95" s="335">
        <f t="shared" si="20"/>
        <v>0</v>
      </c>
      <c r="W95" s="335">
        <f t="shared" si="20"/>
        <v>0</v>
      </c>
      <c r="X95" s="335">
        <f t="shared" si="20"/>
        <v>0</v>
      </c>
      <c r="Y95" s="335">
        <f t="shared" si="20"/>
        <v>0</v>
      </c>
      <c r="Z95" s="335">
        <f t="shared" si="20"/>
        <v>0</v>
      </c>
      <c r="AA95" s="335">
        <f t="shared" si="20"/>
        <v>0</v>
      </c>
      <c r="AB95" s="335">
        <f t="shared" si="20"/>
        <v>0</v>
      </c>
      <c r="AC95" s="335">
        <f t="shared" si="20"/>
        <v>0</v>
      </c>
      <c r="AD95" s="335">
        <f t="shared" si="20"/>
        <v>0</v>
      </c>
      <c r="AE95" s="335">
        <f t="shared" si="20"/>
        <v>0</v>
      </c>
      <c r="AF95" s="335">
        <f t="shared" si="20"/>
        <v>0</v>
      </c>
      <c r="AG95" s="335">
        <f t="shared" si="20"/>
        <v>0</v>
      </c>
      <c r="AH95" s="335">
        <f t="shared" si="20"/>
        <v>0</v>
      </c>
      <c r="AI95" s="335">
        <f t="shared" si="20"/>
        <v>0</v>
      </c>
      <c r="AJ95" s="335">
        <f t="shared" si="20"/>
        <v>0</v>
      </c>
      <c r="AK95" s="335">
        <f t="shared" si="20"/>
        <v>0</v>
      </c>
      <c r="AL95" s="335">
        <f t="shared" si="20"/>
        <v>0</v>
      </c>
      <c r="AM95" s="335">
        <f t="shared" si="20"/>
        <v>0</v>
      </c>
      <c r="AN95" s="335">
        <f>AN92+AN94</f>
        <v>0</v>
      </c>
    </row>
    <row r="96" spans="2:40" s="152" customFormat="1" x14ac:dyDescent="0.2">
      <c r="B96" s="149"/>
      <c r="C96" s="150"/>
      <c r="D96" s="163"/>
      <c r="E96" s="151"/>
      <c r="F96" s="164"/>
      <c r="G96" s="164"/>
      <c r="H96" s="164"/>
      <c r="I96" s="164"/>
      <c r="J96" s="164"/>
      <c r="K96" s="164"/>
      <c r="L96" s="164"/>
      <c r="M96" s="164"/>
      <c r="N96" s="164"/>
      <c r="O96" s="164"/>
      <c r="P96" s="164"/>
      <c r="Q96" s="164"/>
      <c r="R96" s="164"/>
      <c r="S96" s="164"/>
      <c r="T96" s="164"/>
      <c r="U96" s="164"/>
      <c r="V96" s="164"/>
      <c r="W96" s="164"/>
      <c r="X96" s="164"/>
      <c r="Y96" s="164"/>
      <c r="Z96" s="164"/>
      <c r="AA96" s="164"/>
      <c r="AB96" s="164"/>
      <c r="AC96" s="164"/>
      <c r="AD96" s="164"/>
      <c r="AE96" s="164"/>
      <c r="AF96" s="164"/>
      <c r="AG96" s="164"/>
      <c r="AH96" s="164"/>
      <c r="AI96" s="164"/>
      <c r="AJ96" s="164"/>
      <c r="AK96" s="164"/>
      <c r="AL96" s="164"/>
      <c r="AM96" s="164"/>
      <c r="AN96" s="164"/>
    </row>
    <row r="97" spans="2:40" x14ac:dyDescent="0.2">
      <c r="B97" s="58"/>
      <c r="C97" s="219" t="s">
        <v>417</v>
      </c>
      <c r="D97" s="217"/>
      <c r="E97" s="157"/>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row>
    <row r="98" spans="2:40" hidden="1" outlineLevel="1" x14ac:dyDescent="0.2">
      <c r="B98" s="58"/>
      <c r="C98" s="20"/>
      <c r="D98" s="24" t="s">
        <v>407</v>
      </c>
      <c r="E98" s="144">
        <f>F24</f>
        <v>0</v>
      </c>
      <c r="F98" s="266">
        <f t="shared" ref="F98:J99" si="21">$E98*F66*12</f>
        <v>0</v>
      </c>
      <c r="G98" s="266">
        <f t="shared" si="21"/>
        <v>0</v>
      </c>
      <c r="H98" s="266">
        <f t="shared" si="21"/>
        <v>0</v>
      </c>
      <c r="I98" s="266">
        <f t="shared" si="21"/>
        <v>0</v>
      </c>
      <c r="J98" s="266">
        <f t="shared" si="21"/>
        <v>0</v>
      </c>
      <c r="K98" s="25">
        <f>$J98*Admin!K$21</f>
        <v>0</v>
      </c>
      <c r="L98" s="25">
        <f>$J98*Admin!L$21</f>
        <v>0</v>
      </c>
      <c r="M98" s="25">
        <f>$J98*Admin!M$21</f>
        <v>0</v>
      </c>
      <c r="N98" s="25">
        <f>$J98*Admin!N$21</f>
        <v>0</v>
      </c>
      <c r="O98" s="25">
        <f>$J98*Admin!O$21</f>
        <v>0</v>
      </c>
      <c r="P98" s="25">
        <f>$J98*Admin!P$21</f>
        <v>0</v>
      </c>
      <c r="Q98" s="25">
        <f>$J98*Admin!Q$21</f>
        <v>0</v>
      </c>
      <c r="R98" s="25">
        <f>$J98*Admin!R$21</f>
        <v>0</v>
      </c>
      <c r="S98" s="25">
        <f>$J98*Admin!S$21</f>
        <v>0</v>
      </c>
      <c r="T98" s="25">
        <f>$J98*Admin!T$21</f>
        <v>0</v>
      </c>
      <c r="U98" s="25">
        <f>$J98*Admin!U$21</f>
        <v>0</v>
      </c>
      <c r="V98" s="25">
        <f>$J98*Admin!V$21</f>
        <v>0</v>
      </c>
      <c r="W98" s="25">
        <f>$J98*Admin!W$21</f>
        <v>0</v>
      </c>
      <c r="X98" s="25">
        <f>$J98*Admin!X$21</f>
        <v>0</v>
      </c>
      <c r="Y98" s="25">
        <f>$J98*Admin!Y$21</f>
        <v>0</v>
      </c>
      <c r="Z98" s="25">
        <f>$J98*Admin!Z$21</f>
        <v>0</v>
      </c>
      <c r="AA98" s="25">
        <f>$J98*Admin!AA$21</f>
        <v>0</v>
      </c>
      <c r="AB98" s="25">
        <f>$J98*Admin!AB$21</f>
        <v>0</v>
      </c>
      <c r="AC98" s="25">
        <f>$J98*Admin!AC$21</f>
        <v>0</v>
      </c>
      <c r="AD98" s="25">
        <f>$J98*Admin!AD$21</f>
        <v>0</v>
      </c>
      <c r="AE98" s="25">
        <f>$J98*Admin!AE$21</f>
        <v>0</v>
      </c>
      <c r="AF98" s="25">
        <f>$J98*Admin!AF$21</f>
        <v>0</v>
      </c>
      <c r="AG98" s="25">
        <f>$J98*Admin!AG$21</f>
        <v>0</v>
      </c>
      <c r="AH98" s="25">
        <f>$J98*Admin!AH$21</f>
        <v>0</v>
      </c>
      <c r="AI98" s="25">
        <f>$J98*Admin!AI$21</f>
        <v>0</v>
      </c>
      <c r="AJ98" s="25">
        <f>$J98*Admin!AJ$21</f>
        <v>0</v>
      </c>
      <c r="AK98" s="25">
        <f>$J98*Admin!AK$21</f>
        <v>0</v>
      </c>
      <c r="AL98" s="25">
        <f>$J98*Admin!AL$21</f>
        <v>0</v>
      </c>
      <c r="AM98" s="25">
        <f>$J98*Admin!AM$21</f>
        <v>0</v>
      </c>
      <c r="AN98" s="25">
        <f>$J98*Admin!AN$21</f>
        <v>0</v>
      </c>
    </row>
    <row r="99" spans="2:40" hidden="1" outlineLevel="1" x14ac:dyDescent="0.2">
      <c r="B99" s="58"/>
      <c r="C99" s="20"/>
      <c r="D99" s="24" t="s">
        <v>408</v>
      </c>
      <c r="E99" s="144">
        <f>F25</f>
        <v>0</v>
      </c>
      <c r="F99" s="266">
        <f t="shared" si="21"/>
        <v>0</v>
      </c>
      <c r="G99" s="266">
        <f t="shared" si="21"/>
        <v>0</v>
      </c>
      <c r="H99" s="266">
        <f t="shared" si="21"/>
        <v>0</v>
      </c>
      <c r="I99" s="266">
        <f t="shared" si="21"/>
        <v>0</v>
      </c>
      <c r="J99" s="266">
        <f t="shared" si="21"/>
        <v>0</v>
      </c>
      <c r="K99" s="25">
        <f>$J99*Admin!K$21</f>
        <v>0</v>
      </c>
      <c r="L99" s="25">
        <f>$J99*Admin!L$21</f>
        <v>0</v>
      </c>
      <c r="M99" s="25">
        <f>$J99*Admin!M$21</f>
        <v>0</v>
      </c>
      <c r="N99" s="25">
        <f>$J99*Admin!N$21</f>
        <v>0</v>
      </c>
      <c r="O99" s="25">
        <f>$J99*Admin!O$21</f>
        <v>0</v>
      </c>
      <c r="P99" s="25">
        <f>$J99*Admin!P$21</f>
        <v>0</v>
      </c>
      <c r="Q99" s="25">
        <f>$J99*Admin!Q$21</f>
        <v>0</v>
      </c>
      <c r="R99" s="25">
        <f>$J99*Admin!R$21</f>
        <v>0</v>
      </c>
      <c r="S99" s="25">
        <f>$J99*Admin!S$21</f>
        <v>0</v>
      </c>
      <c r="T99" s="25">
        <f>$J99*Admin!T$21</f>
        <v>0</v>
      </c>
      <c r="U99" s="25">
        <f>$J99*Admin!U$21</f>
        <v>0</v>
      </c>
      <c r="V99" s="25">
        <f>$J99*Admin!V$21</f>
        <v>0</v>
      </c>
      <c r="W99" s="25">
        <f>$J99*Admin!W$21</f>
        <v>0</v>
      </c>
      <c r="X99" s="25">
        <f>$J99*Admin!X$21</f>
        <v>0</v>
      </c>
      <c r="Y99" s="25">
        <f>$J99*Admin!Y$21</f>
        <v>0</v>
      </c>
      <c r="Z99" s="25">
        <f>$J99*Admin!Z$21</f>
        <v>0</v>
      </c>
      <c r="AA99" s="25">
        <f>$J99*Admin!AA$21</f>
        <v>0</v>
      </c>
      <c r="AB99" s="25">
        <f>$J99*Admin!AB$21</f>
        <v>0</v>
      </c>
      <c r="AC99" s="25">
        <f>$J99*Admin!AC$21</f>
        <v>0</v>
      </c>
      <c r="AD99" s="25">
        <f>$J99*Admin!AD$21</f>
        <v>0</v>
      </c>
      <c r="AE99" s="25">
        <f>$J99*Admin!AE$21</f>
        <v>0</v>
      </c>
      <c r="AF99" s="25">
        <f>$J99*Admin!AF$21</f>
        <v>0</v>
      </c>
      <c r="AG99" s="25">
        <f>$J99*Admin!AG$21</f>
        <v>0</v>
      </c>
      <c r="AH99" s="25">
        <f>$J99*Admin!AH$21</f>
        <v>0</v>
      </c>
      <c r="AI99" s="25">
        <f>$J99*Admin!AI$21</f>
        <v>0</v>
      </c>
      <c r="AJ99" s="25">
        <f>$J99*Admin!AJ$21</f>
        <v>0</v>
      </c>
      <c r="AK99" s="25">
        <f>$J99*Admin!AK$21</f>
        <v>0</v>
      </c>
      <c r="AL99" s="25">
        <f>$J99*Admin!AL$21</f>
        <v>0</v>
      </c>
      <c r="AM99" s="25">
        <f>$J99*Admin!AM$21</f>
        <v>0</v>
      </c>
      <c r="AN99" s="25">
        <f>$J99*Admin!AN$21</f>
        <v>0</v>
      </c>
    </row>
    <row r="100" spans="2:40" hidden="1" outlineLevel="1" x14ac:dyDescent="0.2">
      <c r="B100" s="58"/>
      <c r="C100" s="20"/>
      <c r="D100" s="217" t="s">
        <v>405</v>
      </c>
      <c r="E100" s="334"/>
      <c r="F100" s="335">
        <f t="shared" ref="F100:AN100" si="22">SUM(F98:F99)</f>
        <v>0</v>
      </c>
      <c r="G100" s="335">
        <f t="shared" si="22"/>
        <v>0</v>
      </c>
      <c r="H100" s="335">
        <f t="shared" si="22"/>
        <v>0</v>
      </c>
      <c r="I100" s="335">
        <f t="shared" si="22"/>
        <v>0</v>
      </c>
      <c r="J100" s="335">
        <f t="shared" si="22"/>
        <v>0</v>
      </c>
      <c r="K100" s="335">
        <f t="shared" si="22"/>
        <v>0</v>
      </c>
      <c r="L100" s="335">
        <f t="shared" si="22"/>
        <v>0</v>
      </c>
      <c r="M100" s="335">
        <f t="shared" si="22"/>
        <v>0</v>
      </c>
      <c r="N100" s="335">
        <f t="shared" si="22"/>
        <v>0</v>
      </c>
      <c r="O100" s="335">
        <f t="shared" si="22"/>
        <v>0</v>
      </c>
      <c r="P100" s="335">
        <f t="shared" si="22"/>
        <v>0</v>
      </c>
      <c r="Q100" s="335">
        <f t="shared" si="22"/>
        <v>0</v>
      </c>
      <c r="R100" s="335">
        <f t="shared" si="22"/>
        <v>0</v>
      </c>
      <c r="S100" s="335">
        <f t="shared" si="22"/>
        <v>0</v>
      </c>
      <c r="T100" s="335">
        <f t="shared" si="22"/>
        <v>0</v>
      </c>
      <c r="U100" s="335">
        <f t="shared" si="22"/>
        <v>0</v>
      </c>
      <c r="V100" s="335">
        <f t="shared" si="22"/>
        <v>0</v>
      </c>
      <c r="W100" s="335">
        <f t="shared" si="22"/>
        <v>0</v>
      </c>
      <c r="X100" s="335">
        <f t="shared" si="22"/>
        <v>0</v>
      </c>
      <c r="Y100" s="335">
        <f t="shared" si="22"/>
        <v>0</v>
      </c>
      <c r="Z100" s="335">
        <f t="shared" si="22"/>
        <v>0</v>
      </c>
      <c r="AA100" s="335">
        <f t="shared" si="22"/>
        <v>0</v>
      </c>
      <c r="AB100" s="335">
        <f t="shared" si="22"/>
        <v>0</v>
      </c>
      <c r="AC100" s="335">
        <f t="shared" si="22"/>
        <v>0</v>
      </c>
      <c r="AD100" s="335">
        <f t="shared" si="22"/>
        <v>0</v>
      </c>
      <c r="AE100" s="335">
        <f t="shared" si="22"/>
        <v>0</v>
      </c>
      <c r="AF100" s="335">
        <f t="shared" si="22"/>
        <v>0</v>
      </c>
      <c r="AG100" s="335">
        <f t="shared" si="22"/>
        <v>0</v>
      </c>
      <c r="AH100" s="335">
        <f t="shared" si="22"/>
        <v>0</v>
      </c>
      <c r="AI100" s="335">
        <f t="shared" si="22"/>
        <v>0</v>
      </c>
      <c r="AJ100" s="335">
        <f t="shared" si="22"/>
        <v>0</v>
      </c>
      <c r="AK100" s="335">
        <f t="shared" si="22"/>
        <v>0</v>
      </c>
      <c r="AL100" s="335">
        <f t="shared" si="22"/>
        <v>0</v>
      </c>
      <c r="AM100" s="335">
        <f t="shared" si="22"/>
        <v>0</v>
      </c>
      <c r="AN100" s="335">
        <f t="shared" si="22"/>
        <v>0</v>
      </c>
    </row>
    <row r="101" spans="2:40" hidden="1" outlineLevel="1" x14ac:dyDescent="0.2">
      <c r="B101" s="17" t="s">
        <v>129</v>
      </c>
      <c r="C101" s="20"/>
      <c r="D101" s="24" t="s">
        <v>401</v>
      </c>
      <c r="E101" s="257"/>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row>
    <row r="102" spans="2:40" hidden="1" outlineLevel="1" x14ac:dyDescent="0.2">
      <c r="B102" s="58"/>
      <c r="C102" s="20"/>
      <c r="D102" s="24" t="s">
        <v>113</v>
      </c>
      <c r="E102" s="267"/>
      <c r="F102" s="25">
        <f>IF($E$101="",0,IF(Admin!F2&lt;$E$101,0,F100*$E$102))</f>
        <v>0</v>
      </c>
      <c r="G102" s="25">
        <f>IF($E$101="",0,IF(Admin!G2&lt;$E$101,0,G100*$E$102))</f>
        <v>0</v>
      </c>
      <c r="H102" s="25">
        <f>IF($E$101="",0,IF(Admin!H2&lt;$E$101,0,H100*$E$102))</f>
        <v>0</v>
      </c>
      <c r="I102" s="25">
        <f>IF($E$101="",0,IF(Admin!I2&lt;$E$101,0,I100*$E$102))</f>
        <v>0</v>
      </c>
      <c r="J102" s="25">
        <f>IF($E$101="",0,IF(Admin!J2&lt;$E$101,0,J100*$E$102))</f>
        <v>0</v>
      </c>
      <c r="K102" s="25">
        <f>IF($E$101="",0,IF(Admin!K2&lt;$E$101,0,K100*$E$102))</f>
        <v>0</v>
      </c>
      <c r="L102" s="25">
        <f>IF($E$101="",0,IF(Admin!L2&lt;$E$101,0,L100*$E$102))</f>
        <v>0</v>
      </c>
      <c r="M102" s="25">
        <f>IF($E$101="",0,IF(Admin!M2&lt;$E$101,0,M100*$E$102))</f>
        <v>0</v>
      </c>
      <c r="N102" s="25">
        <f>IF($E$101="",0,IF(Admin!N2&lt;$E$101,0,N100*$E$102))</f>
        <v>0</v>
      </c>
      <c r="O102" s="25">
        <f>IF($E$101="",0,IF(Admin!O2&lt;$E$101,0,O100*$E$102))</f>
        <v>0</v>
      </c>
      <c r="P102" s="25">
        <f>IF($E$101="",0,IF(Admin!P2&lt;$E$101,0,P100*$E$102))</f>
        <v>0</v>
      </c>
      <c r="Q102" s="25">
        <f>IF($E$101="",0,IF(Admin!Q2&lt;$E$101,0,Q100*$E$102))</f>
        <v>0</v>
      </c>
      <c r="R102" s="25">
        <f>IF($E$101="",0,IF(Admin!R2&lt;$E$101,0,R100*$E$102))</f>
        <v>0</v>
      </c>
      <c r="S102" s="25">
        <f>IF($E$101="",0,IF(Admin!S2&lt;$E$101,0,S100*$E$102))</f>
        <v>0</v>
      </c>
      <c r="T102" s="25">
        <f>IF($E$101="",0,IF(Admin!T2&lt;$E$101,0,T100*$E$102))</f>
        <v>0</v>
      </c>
      <c r="U102" s="25">
        <f>IF($E$101="",0,IF(Admin!U2&lt;$E$101,0,U100*$E$102))</f>
        <v>0</v>
      </c>
      <c r="V102" s="25">
        <f>IF($E$101="",0,IF(Admin!V2&lt;$E$101,0,V100*$E$102))</f>
        <v>0</v>
      </c>
      <c r="W102" s="25">
        <f>IF($E$101="",0,IF(Admin!W2&lt;$E$101,0,W100*$E$102))</f>
        <v>0</v>
      </c>
      <c r="X102" s="25">
        <f>IF($E$101="",0,IF(Admin!X2&lt;$E$101,0,X100*$E$102))</f>
        <v>0</v>
      </c>
      <c r="Y102" s="25">
        <f>IF($E$101="",0,IF(Admin!Y2&lt;$E$101,0,Y100*$E$102))</f>
        <v>0</v>
      </c>
      <c r="Z102" s="25">
        <f>IF($E$101="",0,IF(Admin!Z2&lt;$E$101,0,Z100*$E$102))</f>
        <v>0</v>
      </c>
      <c r="AA102" s="25">
        <f>IF($E$101="",0,IF(Admin!AA2&lt;$E$101,0,AA100*$E$102))</f>
        <v>0</v>
      </c>
      <c r="AB102" s="25">
        <f>IF($E$101="",0,IF(Admin!AB2&lt;$E$101,0,AB100*$E$102))</f>
        <v>0</v>
      </c>
      <c r="AC102" s="25">
        <f>IF($E$101="",0,IF(Admin!AC2&lt;$E$101,0,AC100*$E$102))</f>
        <v>0</v>
      </c>
      <c r="AD102" s="25">
        <f>IF($E$101="",0,IF(Admin!AD2&lt;$E$101,0,AD100*$E$102))</f>
        <v>0</v>
      </c>
      <c r="AE102" s="25">
        <f>IF($E$101="",0,IF(Admin!AE2&lt;$E$101,0,AE100*$E$102))</f>
        <v>0</v>
      </c>
      <c r="AF102" s="25">
        <f>IF($E$101="",0,IF(Admin!AF2&lt;$E$101,0,AF100*$E$102))</f>
        <v>0</v>
      </c>
      <c r="AG102" s="25">
        <f>IF($E$101="",0,IF(Admin!AG2&lt;$E$101,0,AG100*$E$102))</f>
        <v>0</v>
      </c>
      <c r="AH102" s="25">
        <f>IF($E$101="",0,IF(Admin!AH2&lt;$E$101,0,AH100*$E$102))</f>
        <v>0</v>
      </c>
      <c r="AI102" s="25">
        <f>IF($E$101="",0,IF(Admin!AI2&lt;$E$101,0,AI100*$E$102))</f>
        <v>0</v>
      </c>
      <c r="AJ102" s="25">
        <f>IF($E$101="",0,IF(Admin!AJ2&lt;$E$101,0,AJ100*$E$102))</f>
        <v>0</v>
      </c>
      <c r="AK102" s="25">
        <f>IF($E$101="",0,IF(Admin!AK2&lt;$E$101,0,AK100*$E$102))</f>
        <v>0</v>
      </c>
      <c r="AL102" s="25">
        <f>IF($E$101="",0,IF(Admin!AL2&lt;$E$101,0,AL100*$E$102))</f>
        <v>0</v>
      </c>
      <c r="AM102" s="25">
        <f>IF($E$101="",0,IF(Admin!AM2&lt;$E$101,0,AM100*$E$102))</f>
        <v>0</v>
      </c>
      <c r="AN102" s="25">
        <f>IF($E$101="",0,IF(Admin!AN2&lt;$E$101,0,AN100*$E$102))</f>
        <v>0</v>
      </c>
    </row>
    <row r="103" spans="2:40" hidden="1" outlineLevel="1" x14ac:dyDescent="0.2">
      <c r="B103" s="58"/>
      <c r="C103" s="20"/>
      <c r="D103" s="217" t="s">
        <v>406</v>
      </c>
      <c r="E103" s="334"/>
      <c r="F103" s="335">
        <f>F100+F102</f>
        <v>0</v>
      </c>
      <c r="G103" s="335">
        <f t="shared" ref="G103:AN103" si="23">G100+G102</f>
        <v>0</v>
      </c>
      <c r="H103" s="335">
        <f t="shared" si="23"/>
        <v>0</v>
      </c>
      <c r="I103" s="335">
        <f t="shared" si="23"/>
        <v>0</v>
      </c>
      <c r="J103" s="335">
        <f t="shared" si="23"/>
        <v>0</v>
      </c>
      <c r="K103" s="335">
        <f t="shared" si="23"/>
        <v>0</v>
      </c>
      <c r="L103" s="335">
        <f t="shared" si="23"/>
        <v>0</v>
      </c>
      <c r="M103" s="335">
        <f t="shared" si="23"/>
        <v>0</v>
      </c>
      <c r="N103" s="335">
        <f t="shared" si="23"/>
        <v>0</v>
      </c>
      <c r="O103" s="335">
        <f t="shared" si="23"/>
        <v>0</v>
      </c>
      <c r="P103" s="335">
        <f t="shared" si="23"/>
        <v>0</v>
      </c>
      <c r="Q103" s="335">
        <f t="shared" si="23"/>
        <v>0</v>
      </c>
      <c r="R103" s="335">
        <f t="shared" si="23"/>
        <v>0</v>
      </c>
      <c r="S103" s="335">
        <f t="shared" si="23"/>
        <v>0</v>
      </c>
      <c r="T103" s="335">
        <f t="shared" si="23"/>
        <v>0</v>
      </c>
      <c r="U103" s="335">
        <f t="shared" si="23"/>
        <v>0</v>
      </c>
      <c r="V103" s="335">
        <f t="shared" si="23"/>
        <v>0</v>
      </c>
      <c r="W103" s="335">
        <f t="shared" si="23"/>
        <v>0</v>
      </c>
      <c r="X103" s="335">
        <f t="shared" si="23"/>
        <v>0</v>
      </c>
      <c r="Y103" s="335">
        <f t="shared" si="23"/>
        <v>0</v>
      </c>
      <c r="Z103" s="335">
        <f t="shared" si="23"/>
        <v>0</v>
      </c>
      <c r="AA103" s="335">
        <f t="shared" si="23"/>
        <v>0</v>
      </c>
      <c r="AB103" s="335">
        <f t="shared" si="23"/>
        <v>0</v>
      </c>
      <c r="AC103" s="335">
        <f t="shared" si="23"/>
        <v>0</v>
      </c>
      <c r="AD103" s="335">
        <f t="shared" si="23"/>
        <v>0</v>
      </c>
      <c r="AE103" s="335">
        <f t="shared" si="23"/>
        <v>0</v>
      </c>
      <c r="AF103" s="335">
        <f t="shared" si="23"/>
        <v>0</v>
      </c>
      <c r="AG103" s="335">
        <f t="shared" si="23"/>
        <v>0</v>
      </c>
      <c r="AH103" s="335">
        <f t="shared" si="23"/>
        <v>0</v>
      </c>
      <c r="AI103" s="335">
        <f t="shared" si="23"/>
        <v>0</v>
      </c>
      <c r="AJ103" s="335">
        <f t="shared" si="23"/>
        <v>0</v>
      </c>
      <c r="AK103" s="335">
        <f t="shared" si="23"/>
        <v>0</v>
      </c>
      <c r="AL103" s="335">
        <f t="shared" si="23"/>
        <v>0</v>
      </c>
      <c r="AM103" s="335">
        <f t="shared" si="23"/>
        <v>0</v>
      </c>
      <c r="AN103" s="335">
        <f t="shared" si="23"/>
        <v>0</v>
      </c>
    </row>
    <row r="104" spans="2:40" hidden="1" outlineLevel="1" x14ac:dyDescent="0.2">
      <c r="B104" s="17" t="s">
        <v>129</v>
      </c>
      <c r="C104" s="20"/>
      <c r="D104" s="24" t="s">
        <v>402</v>
      </c>
      <c r="E104" s="257"/>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row>
    <row r="105" spans="2:40" hidden="1" outlineLevel="1" x14ac:dyDescent="0.2">
      <c r="B105" s="58"/>
      <c r="C105" s="20"/>
      <c r="D105" s="24" t="s">
        <v>113</v>
      </c>
      <c r="E105" s="267"/>
      <c r="F105" s="25">
        <f>IF($E$104="",0,IF(Admin!F2&lt;$E$104,0,F103*$E$105))</f>
        <v>0</v>
      </c>
      <c r="G105" s="25">
        <f>IF($E$104="",0,IF(Admin!G2&lt;$E$104,0,G103*$E$105))</f>
        <v>0</v>
      </c>
      <c r="H105" s="25">
        <f>IF($E$104="",0,IF(Admin!H2&lt;$E$104,0,H103*$E$105))</f>
        <v>0</v>
      </c>
      <c r="I105" s="25">
        <f>IF($E$104="",0,IF(Admin!I2&lt;$E$104,0,I103*$E$105))</f>
        <v>0</v>
      </c>
      <c r="J105" s="25">
        <f>IF($E$104="",0,IF(Admin!J2&lt;$E$104,0,J103*$E$105))</f>
        <v>0</v>
      </c>
      <c r="K105" s="25">
        <f>IF($E$104="",0,IF(Admin!K2&lt;$E$104,0,K103*$E$105))</f>
        <v>0</v>
      </c>
      <c r="L105" s="25">
        <f>IF($E$104="",0,IF(Admin!L2&lt;$E$104,0,L103*$E$105))</f>
        <v>0</v>
      </c>
      <c r="M105" s="25">
        <f>IF($E$104="",0,IF(Admin!M2&lt;$E$104,0,M103*$E$105))</f>
        <v>0</v>
      </c>
      <c r="N105" s="25">
        <f>IF($E$104="",0,IF(Admin!N2&lt;$E$104,0,N103*$E$105))</f>
        <v>0</v>
      </c>
      <c r="O105" s="25">
        <f>IF($E$104="",0,IF(Admin!O2&lt;$E$104,0,O103*$E$105))</f>
        <v>0</v>
      </c>
      <c r="P105" s="25">
        <f>IF($E$104="",0,IF(Admin!P2&lt;$E$104,0,P103*$E$105))</f>
        <v>0</v>
      </c>
      <c r="Q105" s="25">
        <f>IF($E$104="",0,IF(Admin!Q2&lt;$E$104,0,Q103*$E$105))</f>
        <v>0</v>
      </c>
      <c r="R105" s="25">
        <f>IF($E$104="",0,IF(Admin!R2&lt;$E$104,0,R103*$E$105))</f>
        <v>0</v>
      </c>
      <c r="S105" s="25">
        <f>IF($E$104="",0,IF(Admin!S2&lt;$E$104,0,S103*$E$105))</f>
        <v>0</v>
      </c>
      <c r="T105" s="25">
        <f>IF($E$104="",0,IF(Admin!T2&lt;$E$104,0,T103*$E$105))</f>
        <v>0</v>
      </c>
      <c r="U105" s="25">
        <f>IF($E$104="",0,IF(Admin!U2&lt;$E$104,0,U103*$E$105))</f>
        <v>0</v>
      </c>
      <c r="V105" s="25">
        <f>IF($E$104="",0,IF(Admin!V2&lt;$E$104,0,V103*$E$105))</f>
        <v>0</v>
      </c>
      <c r="W105" s="25">
        <f>IF($E$104="",0,IF(Admin!W2&lt;$E$104,0,W103*$E$105))</f>
        <v>0</v>
      </c>
      <c r="X105" s="25">
        <f>IF($E$104="",0,IF(Admin!X2&lt;$E$104,0,X103*$E$105))</f>
        <v>0</v>
      </c>
      <c r="Y105" s="25">
        <f>IF($E$104="",0,IF(Admin!Y2&lt;$E$104,0,Y103*$E$105))</f>
        <v>0</v>
      </c>
      <c r="Z105" s="25">
        <f>IF($E$104="",0,IF(Admin!Z2&lt;$E$104,0,Z103*$E$105))</f>
        <v>0</v>
      </c>
      <c r="AA105" s="25">
        <f>IF($E$104="",0,IF(Admin!AA2&lt;$E$104,0,AA103*$E$105))</f>
        <v>0</v>
      </c>
      <c r="AB105" s="25">
        <f>IF($E$104="",0,IF(Admin!AB2&lt;$E$104,0,AB103*$E$105))</f>
        <v>0</v>
      </c>
      <c r="AC105" s="25">
        <f>IF($E$104="",0,IF(Admin!AC2&lt;$E$104,0,AC103*$E$105))</f>
        <v>0</v>
      </c>
      <c r="AD105" s="25">
        <f>IF($E$104="",0,IF(Admin!AD2&lt;$E$104,0,AD103*$E$105))</f>
        <v>0</v>
      </c>
      <c r="AE105" s="25">
        <f>IF($E$104="",0,IF(Admin!AE2&lt;$E$104,0,AE103*$E$105))</f>
        <v>0</v>
      </c>
      <c r="AF105" s="25">
        <f>IF($E$104="",0,IF(Admin!AF2&lt;$E$104,0,AF103*$E$105))</f>
        <v>0</v>
      </c>
      <c r="AG105" s="25">
        <f>IF($E$104="",0,IF(Admin!AG2&lt;$E$104,0,AG103*$E$105))</f>
        <v>0</v>
      </c>
      <c r="AH105" s="25">
        <f>IF($E$104="",0,IF(Admin!AH2&lt;$E$104,0,AH103*$E$105))</f>
        <v>0</v>
      </c>
      <c r="AI105" s="25">
        <f>IF($E$104="",0,IF(Admin!AI2&lt;$E$104,0,AI103*$E$105))</f>
        <v>0</v>
      </c>
      <c r="AJ105" s="25">
        <f>IF($E$104="",0,IF(Admin!AJ2&lt;$E$104,0,AJ103*$E$105))</f>
        <v>0</v>
      </c>
      <c r="AK105" s="25">
        <f>IF($E$104="",0,IF(Admin!AK2&lt;$E$104,0,AK103*$E$105))</f>
        <v>0</v>
      </c>
      <c r="AL105" s="25">
        <f>IF($E$104="",0,IF(Admin!AL2&lt;$E$104,0,AL103*$E$105))</f>
        <v>0</v>
      </c>
      <c r="AM105" s="25">
        <f>IF($E$104="",0,IF(Admin!AM2&lt;$E$104,0,AM103*$E$105))</f>
        <v>0</v>
      </c>
      <c r="AN105" s="25">
        <f>IF($E$104="",0,IF(Admin!AN2&lt;$E$104,0,AN103*$E$105))</f>
        <v>0</v>
      </c>
    </row>
    <row r="106" spans="2:40" collapsed="1" x14ac:dyDescent="0.2">
      <c r="B106" s="58"/>
      <c r="C106" s="20"/>
      <c r="D106" s="217" t="s">
        <v>9</v>
      </c>
      <c r="E106" s="334"/>
      <c r="F106" s="335">
        <f>F103+F105</f>
        <v>0</v>
      </c>
      <c r="G106" s="335">
        <f t="shared" ref="G106:AN106" si="24">G103+G105</f>
        <v>0</v>
      </c>
      <c r="H106" s="335">
        <f t="shared" si="24"/>
        <v>0</v>
      </c>
      <c r="I106" s="335">
        <f t="shared" si="24"/>
        <v>0</v>
      </c>
      <c r="J106" s="335">
        <f t="shared" si="24"/>
        <v>0</v>
      </c>
      <c r="K106" s="335">
        <f>K103+K105</f>
        <v>0</v>
      </c>
      <c r="L106" s="335">
        <f t="shared" si="24"/>
        <v>0</v>
      </c>
      <c r="M106" s="335">
        <f t="shared" si="24"/>
        <v>0</v>
      </c>
      <c r="N106" s="335">
        <f t="shared" si="24"/>
        <v>0</v>
      </c>
      <c r="O106" s="335">
        <f t="shared" si="24"/>
        <v>0</v>
      </c>
      <c r="P106" s="335">
        <f t="shared" si="24"/>
        <v>0</v>
      </c>
      <c r="Q106" s="335">
        <f t="shared" si="24"/>
        <v>0</v>
      </c>
      <c r="R106" s="335">
        <f t="shared" si="24"/>
        <v>0</v>
      </c>
      <c r="S106" s="335">
        <f t="shared" si="24"/>
        <v>0</v>
      </c>
      <c r="T106" s="335">
        <f t="shared" si="24"/>
        <v>0</v>
      </c>
      <c r="U106" s="335">
        <f t="shared" si="24"/>
        <v>0</v>
      </c>
      <c r="V106" s="335">
        <f t="shared" si="24"/>
        <v>0</v>
      </c>
      <c r="W106" s="335">
        <f t="shared" si="24"/>
        <v>0</v>
      </c>
      <c r="X106" s="335">
        <f t="shared" si="24"/>
        <v>0</v>
      </c>
      <c r="Y106" s="335">
        <f t="shared" si="24"/>
        <v>0</v>
      </c>
      <c r="Z106" s="335">
        <f t="shared" si="24"/>
        <v>0</v>
      </c>
      <c r="AA106" s="335">
        <f t="shared" si="24"/>
        <v>0</v>
      </c>
      <c r="AB106" s="335">
        <f t="shared" si="24"/>
        <v>0</v>
      </c>
      <c r="AC106" s="335">
        <f t="shared" si="24"/>
        <v>0</v>
      </c>
      <c r="AD106" s="335">
        <f t="shared" si="24"/>
        <v>0</v>
      </c>
      <c r="AE106" s="335">
        <f t="shared" si="24"/>
        <v>0</v>
      </c>
      <c r="AF106" s="335">
        <f t="shared" si="24"/>
        <v>0</v>
      </c>
      <c r="AG106" s="335">
        <f t="shared" si="24"/>
        <v>0</v>
      </c>
      <c r="AH106" s="335">
        <f t="shared" si="24"/>
        <v>0</v>
      </c>
      <c r="AI106" s="335">
        <f t="shared" si="24"/>
        <v>0</v>
      </c>
      <c r="AJ106" s="335">
        <f t="shared" si="24"/>
        <v>0</v>
      </c>
      <c r="AK106" s="335">
        <f t="shared" si="24"/>
        <v>0</v>
      </c>
      <c r="AL106" s="335">
        <f t="shared" si="24"/>
        <v>0</v>
      </c>
      <c r="AM106" s="335">
        <f t="shared" si="24"/>
        <v>0</v>
      </c>
      <c r="AN106" s="335">
        <f t="shared" si="24"/>
        <v>0</v>
      </c>
    </row>
    <row r="107" spans="2:40" x14ac:dyDescent="0.2">
      <c r="C107" s="47"/>
      <c r="D107" s="48"/>
      <c r="E107" s="165"/>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row>
    <row r="108" spans="2:40" s="40" customFormat="1" x14ac:dyDescent="0.2">
      <c r="B108" s="60"/>
      <c r="C108" s="305" t="s">
        <v>469</v>
      </c>
      <c r="D108" s="207"/>
      <c r="E108" s="218"/>
      <c r="F108" s="213">
        <f t="shared" ref="F108:AN108" si="25">F82+F95+F106</f>
        <v>0</v>
      </c>
      <c r="G108" s="213">
        <f t="shared" si="25"/>
        <v>0</v>
      </c>
      <c r="H108" s="213">
        <f t="shared" si="25"/>
        <v>0</v>
      </c>
      <c r="I108" s="213">
        <f t="shared" si="25"/>
        <v>0</v>
      </c>
      <c r="J108" s="213">
        <f t="shared" si="25"/>
        <v>0</v>
      </c>
      <c r="K108" s="213">
        <f t="shared" si="25"/>
        <v>0</v>
      </c>
      <c r="L108" s="213">
        <f t="shared" si="25"/>
        <v>0</v>
      </c>
      <c r="M108" s="213">
        <f t="shared" si="25"/>
        <v>0</v>
      </c>
      <c r="N108" s="213">
        <f t="shared" si="25"/>
        <v>0</v>
      </c>
      <c r="O108" s="213">
        <f t="shared" si="25"/>
        <v>0</v>
      </c>
      <c r="P108" s="213">
        <f t="shared" si="25"/>
        <v>0</v>
      </c>
      <c r="Q108" s="213">
        <f t="shared" si="25"/>
        <v>0</v>
      </c>
      <c r="R108" s="213">
        <f t="shared" si="25"/>
        <v>0</v>
      </c>
      <c r="S108" s="213">
        <f t="shared" si="25"/>
        <v>0</v>
      </c>
      <c r="T108" s="213">
        <f t="shared" si="25"/>
        <v>0</v>
      </c>
      <c r="U108" s="213">
        <f t="shared" si="25"/>
        <v>0</v>
      </c>
      <c r="V108" s="213">
        <f t="shared" si="25"/>
        <v>0</v>
      </c>
      <c r="W108" s="213">
        <f t="shared" si="25"/>
        <v>0</v>
      </c>
      <c r="X108" s="213">
        <f t="shared" si="25"/>
        <v>0</v>
      </c>
      <c r="Y108" s="213">
        <f t="shared" si="25"/>
        <v>0</v>
      </c>
      <c r="Z108" s="213">
        <f t="shared" si="25"/>
        <v>0</v>
      </c>
      <c r="AA108" s="213">
        <f t="shared" si="25"/>
        <v>0</v>
      </c>
      <c r="AB108" s="213">
        <f t="shared" si="25"/>
        <v>0</v>
      </c>
      <c r="AC108" s="213">
        <f t="shared" si="25"/>
        <v>0</v>
      </c>
      <c r="AD108" s="213">
        <f t="shared" si="25"/>
        <v>0</v>
      </c>
      <c r="AE108" s="213">
        <f t="shared" si="25"/>
        <v>0</v>
      </c>
      <c r="AF108" s="213">
        <f t="shared" si="25"/>
        <v>0</v>
      </c>
      <c r="AG108" s="213">
        <f t="shared" si="25"/>
        <v>0</v>
      </c>
      <c r="AH108" s="213">
        <f t="shared" si="25"/>
        <v>0</v>
      </c>
      <c r="AI108" s="213">
        <f t="shared" si="25"/>
        <v>0</v>
      </c>
      <c r="AJ108" s="213">
        <f t="shared" si="25"/>
        <v>0</v>
      </c>
      <c r="AK108" s="213">
        <f t="shared" si="25"/>
        <v>0</v>
      </c>
      <c r="AL108" s="213">
        <f t="shared" si="25"/>
        <v>0</v>
      </c>
      <c r="AM108" s="213">
        <f t="shared" si="25"/>
        <v>0</v>
      </c>
      <c r="AN108" s="213">
        <f t="shared" si="25"/>
        <v>0</v>
      </c>
    </row>
    <row r="109" spans="2:40" x14ac:dyDescent="0.2">
      <c r="C109" s="47"/>
      <c r="D109" s="48"/>
      <c r="E109" s="162"/>
      <c r="F109" s="148"/>
      <c r="G109" s="148"/>
      <c r="H109" s="148"/>
      <c r="I109" s="148"/>
      <c r="J109" s="148"/>
      <c r="K109" s="148"/>
      <c r="L109" s="148"/>
      <c r="M109" s="148"/>
      <c r="N109" s="148"/>
      <c r="O109" s="148"/>
      <c r="P109" s="148"/>
      <c r="Q109" s="148"/>
      <c r="R109" s="148"/>
      <c r="S109" s="148"/>
      <c r="T109" s="148"/>
      <c r="U109" s="148"/>
      <c r="V109" s="148"/>
      <c r="W109" s="148"/>
      <c r="X109" s="148"/>
      <c r="Y109" s="148"/>
      <c r="Z109" s="148"/>
      <c r="AA109" s="148"/>
      <c r="AB109" s="148"/>
      <c r="AC109" s="148"/>
      <c r="AD109" s="148"/>
      <c r="AE109" s="148"/>
      <c r="AF109" s="148"/>
      <c r="AG109" s="148"/>
      <c r="AH109" s="148"/>
      <c r="AI109" s="148"/>
      <c r="AJ109" s="148"/>
      <c r="AK109" s="148"/>
      <c r="AL109" s="148"/>
      <c r="AM109" s="148"/>
      <c r="AN109" s="148"/>
    </row>
    <row r="110" spans="2:40" x14ac:dyDescent="0.2">
      <c r="B110" s="58"/>
      <c r="C110" s="313" t="s">
        <v>72</v>
      </c>
      <c r="D110" s="206"/>
      <c r="E110" s="160"/>
      <c r="F110" s="160"/>
      <c r="G110" s="160"/>
      <c r="H110" s="160"/>
      <c r="I110" s="160"/>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row>
    <row r="111" spans="2:40" hidden="1" outlineLevel="1" x14ac:dyDescent="0.2">
      <c r="B111" s="58"/>
      <c r="C111" s="59"/>
      <c r="D111" s="24" t="s">
        <v>69</v>
      </c>
      <c r="E111" s="65"/>
      <c r="F111" s="62">
        <f t="shared" ref="F111:AN111" si="26">F63</f>
        <v>0</v>
      </c>
      <c r="G111" s="62">
        <f t="shared" si="26"/>
        <v>0</v>
      </c>
      <c r="H111" s="62">
        <f t="shared" si="26"/>
        <v>0</v>
      </c>
      <c r="I111" s="62">
        <f t="shared" si="26"/>
        <v>0</v>
      </c>
      <c r="J111" s="62">
        <f t="shared" si="26"/>
        <v>0</v>
      </c>
      <c r="K111" s="62">
        <f t="shared" si="26"/>
        <v>0</v>
      </c>
      <c r="L111" s="62">
        <f t="shared" si="26"/>
        <v>0</v>
      </c>
      <c r="M111" s="62">
        <f t="shared" si="26"/>
        <v>0</v>
      </c>
      <c r="N111" s="62">
        <f t="shared" si="26"/>
        <v>0</v>
      </c>
      <c r="O111" s="62">
        <f t="shared" si="26"/>
        <v>0</v>
      </c>
      <c r="P111" s="62">
        <f t="shared" si="26"/>
        <v>0</v>
      </c>
      <c r="Q111" s="62">
        <f t="shared" si="26"/>
        <v>0</v>
      </c>
      <c r="R111" s="62">
        <f t="shared" si="26"/>
        <v>0</v>
      </c>
      <c r="S111" s="62">
        <f t="shared" si="26"/>
        <v>0</v>
      </c>
      <c r="T111" s="62">
        <f t="shared" si="26"/>
        <v>0</v>
      </c>
      <c r="U111" s="62">
        <f t="shared" si="26"/>
        <v>0</v>
      </c>
      <c r="V111" s="62">
        <f t="shared" si="26"/>
        <v>0</v>
      </c>
      <c r="W111" s="62">
        <f t="shared" si="26"/>
        <v>0</v>
      </c>
      <c r="X111" s="62">
        <f t="shared" si="26"/>
        <v>0</v>
      </c>
      <c r="Y111" s="62">
        <f t="shared" si="26"/>
        <v>0</v>
      </c>
      <c r="Z111" s="62">
        <f t="shared" si="26"/>
        <v>0</v>
      </c>
      <c r="AA111" s="62">
        <f t="shared" si="26"/>
        <v>0</v>
      </c>
      <c r="AB111" s="62">
        <f t="shared" si="26"/>
        <v>0</v>
      </c>
      <c r="AC111" s="62">
        <f t="shared" si="26"/>
        <v>0</v>
      </c>
      <c r="AD111" s="62">
        <f t="shared" si="26"/>
        <v>0</v>
      </c>
      <c r="AE111" s="62">
        <f t="shared" si="26"/>
        <v>0</v>
      </c>
      <c r="AF111" s="62">
        <f t="shared" si="26"/>
        <v>0</v>
      </c>
      <c r="AG111" s="62">
        <f t="shared" si="26"/>
        <v>0</v>
      </c>
      <c r="AH111" s="62">
        <f t="shared" si="26"/>
        <v>0</v>
      </c>
      <c r="AI111" s="62">
        <f t="shared" si="26"/>
        <v>0</v>
      </c>
      <c r="AJ111" s="62">
        <f t="shared" si="26"/>
        <v>0</v>
      </c>
      <c r="AK111" s="62">
        <f t="shared" si="26"/>
        <v>0</v>
      </c>
      <c r="AL111" s="62">
        <f t="shared" si="26"/>
        <v>0</v>
      </c>
      <c r="AM111" s="62">
        <f t="shared" si="26"/>
        <v>0</v>
      </c>
      <c r="AN111" s="62">
        <f t="shared" si="26"/>
        <v>0</v>
      </c>
    </row>
    <row r="112" spans="2:40" hidden="1" outlineLevel="1" x14ac:dyDescent="0.2">
      <c r="B112" s="58"/>
      <c r="C112" s="59"/>
      <c r="D112" s="24" t="s">
        <v>413</v>
      </c>
      <c r="E112" s="144">
        <f>F32</f>
        <v>0</v>
      </c>
      <c r="F112" s="266">
        <f>$E$112*F111</f>
        <v>0</v>
      </c>
      <c r="G112" s="266">
        <f t="shared" ref="G112:J112" si="27">$E$112*G111</f>
        <v>0</v>
      </c>
      <c r="H112" s="266">
        <f t="shared" si="27"/>
        <v>0</v>
      </c>
      <c r="I112" s="266">
        <f t="shared" si="27"/>
        <v>0</v>
      </c>
      <c r="J112" s="266">
        <f t="shared" si="27"/>
        <v>0</v>
      </c>
      <c r="K112" s="25">
        <f>$J112*Admin!K$7</f>
        <v>0</v>
      </c>
      <c r="L112" s="25">
        <f>$J112*Admin!L$7</f>
        <v>0</v>
      </c>
      <c r="M112" s="25">
        <f>$J112*Admin!M$7</f>
        <v>0</v>
      </c>
      <c r="N112" s="25">
        <f>$J112*Admin!N$7</f>
        <v>0</v>
      </c>
      <c r="O112" s="25">
        <f>$J112*Admin!O$7</f>
        <v>0</v>
      </c>
      <c r="P112" s="25">
        <f>$J112*Admin!P$7</f>
        <v>0</v>
      </c>
      <c r="Q112" s="25">
        <f>$J112*Admin!Q$7</f>
        <v>0</v>
      </c>
      <c r="R112" s="25">
        <f>$J112*Admin!R$7</f>
        <v>0</v>
      </c>
      <c r="S112" s="25">
        <f>$J112*Admin!S$7</f>
        <v>0</v>
      </c>
      <c r="T112" s="25">
        <f>$J112*Admin!T$7</f>
        <v>0</v>
      </c>
      <c r="U112" s="25">
        <f>$J112*Admin!U$7</f>
        <v>0</v>
      </c>
      <c r="V112" s="25">
        <f>$J112*Admin!V$7</f>
        <v>0</v>
      </c>
      <c r="W112" s="25">
        <f>$J112*Admin!W$7</f>
        <v>0</v>
      </c>
      <c r="X112" s="25">
        <f>$J112*Admin!X$7</f>
        <v>0</v>
      </c>
      <c r="Y112" s="25">
        <f>$J112*Admin!Y$7</f>
        <v>0</v>
      </c>
      <c r="Z112" s="25">
        <f>$J112*Admin!Z$7</f>
        <v>0</v>
      </c>
      <c r="AA112" s="25">
        <f>$J112*Admin!AA$7</f>
        <v>0</v>
      </c>
      <c r="AB112" s="25">
        <f>$J112*Admin!AB$7</f>
        <v>0</v>
      </c>
      <c r="AC112" s="25">
        <f>$J112*Admin!AC$7</f>
        <v>0</v>
      </c>
      <c r="AD112" s="25">
        <f>$J112*Admin!AD$7</f>
        <v>0</v>
      </c>
      <c r="AE112" s="25">
        <f>$J112*Admin!AE$7</f>
        <v>0</v>
      </c>
      <c r="AF112" s="25">
        <f>$J112*Admin!AF$7</f>
        <v>0</v>
      </c>
      <c r="AG112" s="25">
        <f>$J112*Admin!AG$7</f>
        <v>0</v>
      </c>
      <c r="AH112" s="25">
        <f>$J112*Admin!AH$7</f>
        <v>0</v>
      </c>
      <c r="AI112" s="25">
        <f>$J112*Admin!AI$7</f>
        <v>0</v>
      </c>
      <c r="AJ112" s="25">
        <f>$J112*Admin!AJ$7</f>
        <v>0</v>
      </c>
      <c r="AK112" s="25">
        <f>$J112*Admin!AK$7</f>
        <v>0</v>
      </c>
      <c r="AL112" s="25">
        <f>$J112*Admin!AL$7</f>
        <v>0</v>
      </c>
      <c r="AM112" s="25">
        <f>$J112*Admin!AM$7</f>
        <v>0</v>
      </c>
      <c r="AN112" s="25">
        <f>$J112*Admin!AN$7</f>
        <v>0</v>
      </c>
    </row>
    <row r="113" spans="2:40" collapsed="1" x14ac:dyDescent="0.2">
      <c r="B113" s="58"/>
      <c r="C113" s="59"/>
      <c r="D113" s="217" t="s">
        <v>9</v>
      </c>
      <c r="E113" s="334"/>
      <c r="F113" s="335">
        <f>F112</f>
        <v>0</v>
      </c>
      <c r="G113" s="335">
        <f>G112</f>
        <v>0</v>
      </c>
      <c r="H113" s="335">
        <f t="shared" ref="H113:AN113" si="28">H112</f>
        <v>0</v>
      </c>
      <c r="I113" s="335">
        <f t="shared" si="28"/>
        <v>0</v>
      </c>
      <c r="J113" s="335">
        <f t="shared" si="28"/>
        <v>0</v>
      </c>
      <c r="K113" s="335">
        <f t="shared" si="28"/>
        <v>0</v>
      </c>
      <c r="L113" s="335">
        <f t="shared" si="28"/>
        <v>0</v>
      </c>
      <c r="M113" s="335">
        <f t="shared" si="28"/>
        <v>0</v>
      </c>
      <c r="N113" s="335">
        <f t="shared" si="28"/>
        <v>0</v>
      </c>
      <c r="O113" s="335">
        <f t="shared" si="28"/>
        <v>0</v>
      </c>
      <c r="P113" s="335">
        <f t="shared" si="28"/>
        <v>0</v>
      </c>
      <c r="Q113" s="335">
        <f t="shared" si="28"/>
        <v>0</v>
      </c>
      <c r="R113" s="335">
        <f t="shared" si="28"/>
        <v>0</v>
      </c>
      <c r="S113" s="335">
        <f t="shared" si="28"/>
        <v>0</v>
      </c>
      <c r="T113" s="335">
        <f t="shared" si="28"/>
        <v>0</v>
      </c>
      <c r="U113" s="335">
        <f t="shared" si="28"/>
        <v>0</v>
      </c>
      <c r="V113" s="335">
        <f t="shared" si="28"/>
        <v>0</v>
      </c>
      <c r="W113" s="335">
        <f t="shared" si="28"/>
        <v>0</v>
      </c>
      <c r="X113" s="335">
        <f t="shared" si="28"/>
        <v>0</v>
      </c>
      <c r="Y113" s="335">
        <f t="shared" si="28"/>
        <v>0</v>
      </c>
      <c r="Z113" s="335">
        <f t="shared" si="28"/>
        <v>0</v>
      </c>
      <c r="AA113" s="335">
        <f t="shared" si="28"/>
        <v>0</v>
      </c>
      <c r="AB113" s="335">
        <f t="shared" si="28"/>
        <v>0</v>
      </c>
      <c r="AC113" s="335">
        <f t="shared" si="28"/>
        <v>0</v>
      </c>
      <c r="AD113" s="335">
        <f t="shared" si="28"/>
        <v>0</v>
      </c>
      <c r="AE113" s="335">
        <f t="shared" si="28"/>
        <v>0</v>
      </c>
      <c r="AF113" s="335">
        <f t="shared" si="28"/>
        <v>0</v>
      </c>
      <c r="AG113" s="335">
        <f t="shared" si="28"/>
        <v>0</v>
      </c>
      <c r="AH113" s="335">
        <f t="shared" si="28"/>
        <v>0</v>
      </c>
      <c r="AI113" s="335">
        <f t="shared" si="28"/>
        <v>0</v>
      </c>
      <c r="AJ113" s="335">
        <f t="shared" si="28"/>
        <v>0</v>
      </c>
      <c r="AK113" s="335">
        <f t="shared" si="28"/>
        <v>0</v>
      </c>
      <c r="AL113" s="335">
        <f t="shared" si="28"/>
        <v>0</v>
      </c>
      <c r="AM113" s="335">
        <f t="shared" si="28"/>
        <v>0</v>
      </c>
      <c r="AN113" s="335">
        <f t="shared" si="28"/>
        <v>0</v>
      </c>
    </row>
    <row r="114" spans="2:40" x14ac:dyDescent="0.2">
      <c r="B114" s="58"/>
      <c r="C114" s="59"/>
      <c r="D114" s="24"/>
      <c r="E114" s="157"/>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row>
    <row r="115" spans="2:40" x14ac:dyDescent="0.2">
      <c r="B115" s="58"/>
      <c r="C115" s="215" t="s">
        <v>132</v>
      </c>
      <c r="D115" s="206"/>
      <c r="E115" s="160"/>
      <c r="F115" s="160"/>
      <c r="G115" s="160"/>
      <c r="H115" s="160"/>
      <c r="I115" s="160"/>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row>
    <row r="116" spans="2:40" hidden="1" outlineLevel="1" x14ac:dyDescent="0.2">
      <c r="B116" s="58"/>
      <c r="C116" s="59"/>
      <c r="D116" s="24" t="s">
        <v>71</v>
      </c>
      <c r="E116" s="65"/>
      <c r="F116" s="25">
        <f t="shared" ref="F116:AN116" si="29">F108</f>
        <v>0</v>
      </c>
      <c r="G116" s="25">
        <f t="shared" si="29"/>
        <v>0</v>
      </c>
      <c r="H116" s="25">
        <f t="shared" si="29"/>
        <v>0</v>
      </c>
      <c r="I116" s="25">
        <f t="shared" si="29"/>
        <v>0</v>
      </c>
      <c r="J116" s="25">
        <f t="shared" si="29"/>
        <v>0</v>
      </c>
      <c r="K116" s="25">
        <f t="shared" si="29"/>
        <v>0</v>
      </c>
      <c r="L116" s="25">
        <f t="shared" si="29"/>
        <v>0</v>
      </c>
      <c r="M116" s="25">
        <f t="shared" si="29"/>
        <v>0</v>
      </c>
      <c r="N116" s="25">
        <f t="shared" si="29"/>
        <v>0</v>
      </c>
      <c r="O116" s="25">
        <f t="shared" si="29"/>
        <v>0</v>
      </c>
      <c r="P116" s="25">
        <f t="shared" si="29"/>
        <v>0</v>
      </c>
      <c r="Q116" s="25">
        <f t="shared" si="29"/>
        <v>0</v>
      </c>
      <c r="R116" s="25">
        <f t="shared" si="29"/>
        <v>0</v>
      </c>
      <c r="S116" s="25">
        <f t="shared" si="29"/>
        <v>0</v>
      </c>
      <c r="T116" s="25">
        <f t="shared" si="29"/>
        <v>0</v>
      </c>
      <c r="U116" s="25">
        <f t="shared" si="29"/>
        <v>0</v>
      </c>
      <c r="V116" s="25">
        <f t="shared" si="29"/>
        <v>0</v>
      </c>
      <c r="W116" s="25">
        <f t="shared" si="29"/>
        <v>0</v>
      </c>
      <c r="X116" s="25">
        <f t="shared" si="29"/>
        <v>0</v>
      </c>
      <c r="Y116" s="25">
        <f t="shared" si="29"/>
        <v>0</v>
      </c>
      <c r="Z116" s="25">
        <f t="shared" si="29"/>
        <v>0</v>
      </c>
      <c r="AA116" s="25">
        <f t="shared" si="29"/>
        <v>0</v>
      </c>
      <c r="AB116" s="25">
        <f t="shared" si="29"/>
        <v>0</v>
      </c>
      <c r="AC116" s="25">
        <f t="shared" si="29"/>
        <v>0</v>
      </c>
      <c r="AD116" s="25">
        <f t="shared" si="29"/>
        <v>0</v>
      </c>
      <c r="AE116" s="25">
        <f t="shared" si="29"/>
        <v>0</v>
      </c>
      <c r="AF116" s="25">
        <f t="shared" si="29"/>
        <v>0</v>
      </c>
      <c r="AG116" s="25">
        <f t="shared" si="29"/>
        <v>0</v>
      </c>
      <c r="AH116" s="25">
        <f t="shared" si="29"/>
        <v>0</v>
      </c>
      <c r="AI116" s="25">
        <f t="shared" si="29"/>
        <v>0</v>
      </c>
      <c r="AJ116" s="25">
        <f t="shared" si="29"/>
        <v>0</v>
      </c>
      <c r="AK116" s="25">
        <f t="shared" si="29"/>
        <v>0</v>
      </c>
      <c r="AL116" s="25">
        <f t="shared" si="29"/>
        <v>0</v>
      </c>
      <c r="AM116" s="25">
        <f t="shared" si="29"/>
        <v>0</v>
      </c>
      <c r="AN116" s="25">
        <f t="shared" si="29"/>
        <v>0</v>
      </c>
    </row>
    <row r="117" spans="2:40" hidden="1" outlineLevel="1" x14ac:dyDescent="0.2">
      <c r="B117" s="58"/>
      <c r="C117" s="59"/>
      <c r="D117" s="24" t="s">
        <v>191</v>
      </c>
      <c r="E117" s="145">
        <f>F33</f>
        <v>0</v>
      </c>
      <c r="F117" s="266">
        <f>$E$117*F116</f>
        <v>0</v>
      </c>
      <c r="G117" s="266">
        <f t="shared" ref="G117:AN117" si="30">$E$117*G116</f>
        <v>0</v>
      </c>
      <c r="H117" s="266">
        <f t="shared" si="30"/>
        <v>0</v>
      </c>
      <c r="I117" s="266">
        <f t="shared" si="30"/>
        <v>0</v>
      </c>
      <c r="J117" s="266">
        <f t="shared" si="30"/>
        <v>0</v>
      </c>
      <c r="K117" s="25">
        <f t="shared" si="30"/>
        <v>0</v>
      </c>
      <c r="L117" s="25">
        <f t="shared" si="30"/>
        <v>0</v>
      </c>
      <c r="M117" s="25">
        <f t="shared" si="30"/>
        <v>0</v>
      </c>
      <c r="N117" s="25">
        <f t="shared" si="30"/>
        <v>0</v>
      </c>
      <c r="O117" s="25">
        <f t="shared" si="30"/>
        <v>0</v>
      </c>
      <c r="P117" s="25">
        <f t="shared" si="30"/>
        <v>0</v>
      </c>
      <c r="Q117" s="25">
        <f t="shared" si="30"/>
        <v>0</v>
      </c>
      <c r="R117" s="25">
        <f t="shared" si="30"/>
        <v>0</v>
      </c>
      <c r="S117" s="25">
        <f t="shared" si="30"/>
        <v>0</v>
      </c>
      <c r="T117" s="25">
        <f t="shared" si="30"/>
        <v>0</v>
      </c>
      <c r="U117" s="25">
        <f t="shared" si="30"/>
        <v>0</v>
      </c>
      <c r="V117" s="25">
        <f t="shared" si="30"/>
        <v>0</v>
      </c>
      <c r="W117" s="25">
        <f t="shared" si="30"/>
        <v>0</v>
      </c>
      <c r="X117" s="25">
        <f t="shared" si="30"/>
        <v>0</v>
      </c>
      <c r="Y117" s="25">
        <f t="shared" si="30"/>
        <v>0</v>
      </c>
      <c r="Z117" s="25">
        <f t="shared" si="30"/>
        <v>0</v>
      </c>
      <c r="AA117" s="25">
        <f t="shared" si="30"/>
        <v>0</v>
      </c>
      <c r="AB117" s="25">
        <f t="shared" si="30"/>
        <v>0</v>
      </c>
      <c r="AC117" s="25">
        <f t="shared" si="30"/>
        <v>0</v>
      </c>
      <c r="AD117" s="25">
        <f t="shared" si="30"/>
        <v>0</v>
      </c>
      <c r="AE117" s="25">
        <f t="shared" si="30"/>
        <v>0</v>
      </c>
      <c r="AF117" s="25">
        <f t="shared" si="30"/>
        <v>0</v>
      </c>
      <c r="AG117" s="25">
        <f t="shared" si="30"/>
        <v>0</v>
      </c>
      <c r="AH117" s="25">
        <f t="shared" si="30"/>
        <v>0</v>
      </c>
      <c r="AI117" s="25">
        <f t="shared" si="30"/>
        <v>0</v>
      </c>
      <c r="AJ117" s="25">
        <f t="shared" si="30"/>
        <v>0</v>
      </c>
      <c r="AK117" s="25">
        <f t="shared" si="30"/>
        <v>0</v>
      </c>
      <c r="AL117" s="25">
        <f t="shared" si="30"/>
        <v>0</v>
      </c>
      <c r="AM117" s="25">
        <f t="shared" si="30"/>
        <v>0</v>
      </c>
      <c r="AN117" s="25">
        <f t="shared" si="30"/>
        <v>0</v>
      </c>
    </row>
    <row r="118" spans="2:40" collapsed="1" x14ac:dyDescent="0.2">
      <c r="B118" s="58"/>
      <c r="C118" s="59"/>
      <c r="D118" s="217" t="s">
        <v>9</v>
      </c>
      <c r="E118" s="334"/>
      <c r="F118" s="335">
        <f>F117</f>
        <v>0</v>
      </c>
      <c r="G118" s="335">
        <f t="shared" ref="G118:AN118" si="31">G117</f>
        <v>0</v>
      </c>
      <c r="H118" s="335">
        <f t="shared" si="31"/>
        <v>0</v>
      </c>
      <c r="I118" s="335">
        <f t="shared" si="31"/>
        <v>0</v>
      </c>
      <c r="J118" s="335">
        <f t="shared" si="31"/>
        <v>0</v>
      </c>
      <c r="K118" s="335">
        <f t="shared" si="31"/>
        <v>0</v>
      </c>
      <c r="L118" s="335">
        <f t="shared" si="31"/>
        <v>0</v>
      </c>
      <c r="M118" s="335">
        <f t="shared" si="31"/>
        <v>0</v>
      </c>
      <c r="N118" s="335">
        <f t="shared" si="31"/>
        <v>0</v>
      </c>
      <c r="O118" s="335">
        <f t="shared" si="31"/>
        <v>0</v>
      </c>
      <c r="P118" s="335">
        <f t="shared" si="31"/>
        <v>0</v>
      </c>
      <c r="Q118" s="335">
        <f t="shared" si="31"/>
        <v>0</v>
      </c>
      <c r="R118" s="335">
        <f t="shared" si="31"/>
        <v>0</v>
      </c>
      <c r="S118" s="335">
        <f t="shared" si="31"/>
        <v>0</v>
      </c>
      <c r="T118" s="335">
        <f t="shared" si="31"/>
        <v>0</v>
      </c>
      <c r="U118" s="335">
        <f t="shared" si="31"/>
        <v>0</v>
      </c>
      <c r="V118" s="335">
        <f t="shared" si="31"/>
        <v>0</v>
      </c>
      <c r="W118" s="335">
        <f t="shared" si="31"/>
        <v>0</v>
      </c>
      <c r="X118" s="335">
        <f t="shared" si="31"/>
        <v>0</v>
      </c>
      <c r="Y118" s="335">
        <f t="shared" si="31"/>
        <v>0</v>
      </c>
      <c r="Z118" s="335">
        <f t="shared" si="31"/>
        <v>0</v>
      </c>
      <c r="AA118" s="335">
        <f t="shared" si="31"/>
        <v>0</v>
      </c>
      <c r="AB118" s="335">
        <f t="shared" si="31"/>
        <v>0</v>
      </c>
      <c r="AC118" s="335">
        <f t="shared" si="31"/>
        <v>0</v>
      </c>
      <c r="AD118" s="335">
        <f t="shared" si="31"/>
        <v>0</v>
      </c>
      <c r="AE118" s="335">
        <f t="shared" si="31"/>
        <v>0</v>
      </c>
      <c r="AF118" s="335">
        <f t="shared" si="31"/>
        <v>0</v>
      </c>
      <c r="AG118" s="335">
        <f t="shared" si="31"/>
        <v>0</v>
      </c>
      <c r="AH118" s="335">
        <f t="shared" si="31"/>
        <v>0</v>
      </c>
      <c r="AI118" s="335">
        <f t="shared" si="31"/>
        <v>0</v>
      </c>
      <c r="AJ118" s="335">
        <f t="shared" si="31"/>
        <v>0</v>
      </c>
      <c r="AK118" s="335">
        <f t="shared" si="31"/>
        <v>0</v>
      </c>
      <c r="AL118" s="335">
        <f t="shared" si="31"/>
        <v>0</v>
      </c>
      <c r="AM118" s="335">
        <f t="shared" si="31"/>
        <v>0</v>
      </c>
      <c r="AN118" s="335">
        <f t="shared" si="31"/>
        <v>0</v>
      </c>
    </row>
    <row r="119" spans="2:40" x14ac:dyDescent="0.2">
      <c r="B119" s="58"/>
      <c r="C119" s="59"/>
      <c r="D119" s="24"/>
      <c r="E119" s="157"/>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row>
    <row r="120" spans="2:40" x14ac:dyDescent="0.2">
      <c r="B120" s="58"/>
      <c r="C120" s="215" t="s">
        <v>287</v>
      </c>
      <c r="D120" s="206"/>
      <c r="E120" s="160" t="s">
        <v>52</v>
      </c>
      <c r="F120" s="160"/>
      <c r="G120" s="160"/>
      <c r="H120" s="160"/>
      <c r="I120" s="160"/>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row>
    <row r="121" spans="2:40" hidden="1" outlineLevel="1" x14ac:dyDescent="0.2">
      <c r="B121" s="58"/>
      <c r="C121" s="59"/>
      <c r="D121" s="24" t="s">
        <v>73</v>
      </c>
      <c r="E121" s="65"/>
      <c r="F121" s="62">
        <f t="shared" ref="F121:AN121" si="32">F58</f>
        <v>0</v>
      </c>
      <c r="G121" s="62">
        <f t="shared" si="32"/>
        <v>0</v>
      </c>
      <c r="H121" s="62">
        <f t="shared" si="32"/>
        <v>0</v>
      </c>
      <c r="I121" s="62">
        <f t="shared" si="32"/>
        <v>0</v>
      </c>
      <c r="J121" s="62">
        <f t="shared" si="32"/>
        <v>0</v>
      </c>
      <c r="K121" s="62">
        <f t="shared" si="32"/>
        <v>0</v>
      </c>
      <c r="L121" s="62">
        <f t="shared" si="32"/>
        <v>0</v>
      </c>
      <c r="M121" s="62">
        <f t="shared" si="32"/>
        <v>0</v>
      </c>
      <c r="N121" s="62">
        <f t="shared" si="32"/>
        <v>0</v>
      </c>
      <c r="O121" s="62">
        <f t="shared" si="32"/>
        <v>0</v>
      </c>
      <c r="P121" s="62">
        <f t="shared" si="32"/>
        <v>0</v>
      </c>
      <c r="Q121" s="62">
        <f t="shared" si="32"/>
        <v>0</v>
      </c>
      <c r="R121" s="62">
        <f t="shared" si="32"/>
        <v>0</v>
      </c>
      <c r="S121" s="62">
        <f t="shared" si="32"/>
        <v>0</v>
      </c>
      <c r="T121" s="62">
        <f t="shared" si="32"/>
        <v>0</v>
      </c>
      <c r="U121" s="62">
        <f t="shared" si="32"/>
        <v>0</v>
      </c>
      <c r="V121" s="62">
        <f t="shared" si="32"/>
        <v>0</v>
      </c>
      <c r="W121" s="62">
        <f t="shared" si="32"/>
        <v>0</v>
      </c>
      <c r="X121" s="62">
        <f t="shared" si="32"/>
        <v>0</v>
      </c>
      <c r="Y121" s="62">
        <f t="shared" si="32"/>
        <v>0</v>
      </c>
      <c r="Z121" s="62">
        <f t="shared" si="32"/>
        <v>0</v>
      </c>
      <c r="AA121" s="62">
        <f t="shared" si="32"/>
        <v>0</v>
      </c>
      <c r="AB121" s="62">
        <f t="shared" si="32"/>
        <v>0</v>
      </c>
      <c r="AC121" s="62">
        <f t="shared" si="32"/>
        <v>0</v>
      </c>
      <c r="AD121" s="62">
        <f t="shared" si="32"/>
        <v>0</v>
      </c>
      <c r="AE121" s="62">
        <f t="shared" si="32"/>
        <v>0</v>
      </c>
      <c r="AF121" s="62">
        <f t="shared" si="32"/>
        <v>0</v>
      </c>
      <c r="AG121" s="62">
        <f t="shared" si="32"/>
        <v>0</v>
      </c>
      <c r="AH121" s="62">
        <f t="shared" si="32"/>
        <v>0</v>
      </c>
      <c r="AI121" s="62">
        <f t="shared" si="32"/>
        <v>0</v>
      </c>
      <c r="AJ121" s="62">
        <f t="shared" si="32"/>
        <v>0</v>
      </c>
      <c r="AK121" s="62">
        <f t="shared" si="32"/>
        <v>0</v>
      </c>
      <c r="AL121" s="62">
        <f t="shared" si="32"/>
        <v>0</v>
      </c>
      <c r="AM121" s="62">
        <f t="shared" si="32"/>
        <v>0</v>
      </c>
      <c r="AN121" s="62">
        <f t="shared" si="32"/>
        <v>0</v>
      </c>
    </row>
    <row r="122" spans="2:40" hidden="1" outlineLevel="1" x14ac:dyDescent="0.2">
      <c r="B122" s="58" t="s">
        <v>52</v>
      </c>
      <c r="C122" s="59"/>
      <c r="D122" s="24" t="s">
        <v>192</v>
      </c>
      <c r="E122" s="144">
        <f>F38</f>
        <v>0</v>
      </c>
      <c r="F122" s="266">
        <f>$E122*F$121*12</f>
        <v>0</v>
      </c>
      <c r="G122" s="266">
        <f t="shared" ref="G122:I122" si="33">$E122*G$121*12</f>
        <v>0</v>
      </c>
      <c r="H122" s="266">
        <f t="shared" si="33"/>
        <v>0</v>
      </c>
      <c r="I122" s="266">
        <f t="shared" si="33"/>
        <v>0</v>
      </c>
      <c r="J122" s="266">
        <f>$E122*J$121*12</f>
        <v>0</v>
      </c>
      <c r="K122" s="25">
        <f>$J122*Admin!K$7</f>
        <v>0</v>
      </c>
      <c r="L122" s="25">
        <f>$J122*Admin!L$7</f>
        <v>0</v>
      </c>
      <c r="M122" s="25">
        <f>$J122*Admin!M$7</f>
        <v>0</v>
      </c>
      <c r="N122" s="25">
        <f>$J122*Admin!N$7</f>
        <v>0</v>
      </c>
      <c r="O122" s="25">
        <f>$J122*Admin!O$7</f>
        <v>0</v>
      </c>
      <c r="P122" s="25">
        <f>$J122*Admin!P$7</f>
        <v>0</v>
      </c>
      <c r="Q122" s="25">
        <f>$J122*Admin!Q$7</f>
        <v>0</v>
      </c>
      <c r="R122" s="25">
        <f>$J122*Admin!R$7</f>
        <v>0</v>
      </c>
      <c r="S122" s="25">
        <f>$J122*Admin!S$7</f>
        <v>0</v>
      </c>
      <c r="T122" s="25">
        <f>$J122*Admin!T$7</f>
        <v>0</v>
      </c>
      <c r="U122" s="25">
        <f>$J122*Admin!U$7</f>
        <v>0</v>
      </c>
      <c r="V122" s="25">
        <f>$J122*Admin!V$7</f>
        <v>0</v>
      </c>
      <c r="W122" s="25">
        <f>$J122*Admin!W$7</f>
        <v>0</v>
      </c>
      <c r="X122" s="25">
        <f>$J122*Admin!X$7</f>
        <v>0</v>
      </c>
      <c r="Y122" s="25">
        <f>$J122*Admin!Y$7</f>
        <v>0</v>
      </c>
      <c r="Z122" s="25">
        <f>$J122*Admin!Z$7</f>
        <v>0</v>
      </c>
      <c r="AA122" s="25">
        <f>$J122*Admin!AA$7</f>
        <v>0</v>
      </c>
      <c r="AB122" s="25">
        <f>$J122*Admin!AB$7</f>
        <v>0</v>
      </c>
      <c r="AC122" s="25">
        <f>$J122*Admin!AC$7</f>
        <v>0</v>
      </c>
      <c r="AD122" s="25">
        <f>$J122*Admin!AD$7</f>
        <v>0</v>
      </c>
      <c r="AE122" s="25">
        <f>$J122*Admin!AE$7</f>
        <v>0</v>
      </c>
      <c r="AF122" s="25">
        <f>$J122*Admin!AF$7</f>
        <v>0</v>
      </c>
      <c r="AG122" s="25">
        <f>$J122*Admin!AG$7</f>
        <v>0</v>
      </c>
      <c r="AH122" s="25">
        <f>$J122*Admin!AH$7</f>
        <v>0</v>
      </c>
      <c r="AI122" s="25">
        <f>$J122*Admin!AI$7</f>
        <v>0</v>
      </c>
      <c r="AJ122" s="25">
        <f>$J122*Admin!AJ$7</f>
        <v>0</v>
      </c>
      <c r="AK122" s="25">
        <f>$J122*Admin!AK$7</f>
        <v>0</v>
      </c>
      <c r="AL122" s="25">
        <f>$J122*Admin!AL$7</f>
        <v>0</v>
      </c>
      <c r="AM122" s="25">
        <f>$J122*Admin!AM$7</f>
        <v>0</v>
      </c>
      <c r="AN122" s="25">
        <f>$J122*Admin!AN$7</f>
        <v>0</v>
      </c>
    </row>
    <row r="123" spans="2:40" hidden="1" outlineLevel="1" x14ac:dyDescent="0.2">
      <c r="B123" s="58"/>
      <c r="C123" s="59"/>
      <c r="D123" s="24" t="s">
        <v>193</v>
      </c>
      <c r="E123" s="144">
        <f>F39</f>
        <v>0</v>
      </c>
      <c r="F123" s="266">
        <f t="shared" ref="F123:J124" si="34">$E123*F$121*12</f>
        <v>0</v>
      </c>
      <c r="G123" s="266">
        <f t="shared" si="34"/>
        <v>0</v>
      </c>
      <c r="H123" s="266">
        <f t="shared" si="34"/>
        <v>0</v>
      </c>
      <c r="I123" s="266">
        <f t="shared" si="34"/>
        <v>0</v>
      </c>
      <c r="J123" s="266">
        <f t="shared" si="34"/>
        <v>0</v>
      </c>
      <c r="K123" s="25">
        <f>$J123*Admin!K$7</f>
        <v>0</v>
      </c>
      <c r="L123" s="25">
        <f>$J123*Admin!L$7</f>
        <v>0</v>
      </c>
      <c r="M123" s="25">
        <f>$J123*Admin!M$7</f>
        <v>0</v>
      </c>
      <c r="N123" s="25">
        <f>$J123*Admin!N$7</f>
        <v>0</v>
      </c>
      <c r="O123" s="25">
        <f>$J123*Admin!O$7</f>
        <v>0</v>
      </c>
      <c r="P123" s="25">
        <f>$J123*Admin!P$7</f>
        <v>0</v>
      </c>
      <c r="Q123" s="25">
        <f>$J123*Admin!Q$7</f>
        <v>0</v>
      </c>
      <c r="R123" s="25">
        <f>$J123*Admin!R$7</f>
        <v>0</v>
      </c>
      <c r="S123" s="25">
        <f>$J123*Admin!S$7</f>
        <v>0</v>
      </c>
      <c r="T123" s="25">
        <f>$J123*Admin!T$7</f>
        <v>0</v>
      </c>
      <c r="U123" s="25">
        <f>$J123*Admin!U$7</f>
        <v>0</v>
      </c>
      <c r="V123" s="25">
        <f>$J123*Admin!V$7</f>
        <v>0</v>
      </c>
      <c r="W123" s="25">
        <f>$J123*Admin!W$7</f>
        <v>0</v>
      </c>
      <c r="X123" s="25">
        <f>$J123*Admin!X$7</f>
        <v>0</v>
      </c>
      <c r="Y123" s="25">
        <f>$J123*Admin!Y$7</f>
        <v>0</v>
      </c>
      <c r="Z123" s="25">
        <f>$J123*Admin!Z$7</f>
        <v>0</v>
      </c>
      <c r="AA123" s="25">
        <f>$J123*Admin!AA$7</f>
        <v>0</v>
      </c>
      <c r="AB123" s="25">
        <f>$J123*Admin!AB$7</f>
        <v>0</v>
      </c>
      <c r="AC123" s="25">
        <f>$J123*Admin!AC$7</f>
        <v>0</v>
      </c>
      <c r="AD123" s="25">
        <f>$J123*Admin!AD$7</f>
        <v>0</v>
      </c>
      <c r="AE123" s="25">
        <f>$J123*Admin!AE$7</f>
        <v>0</v>
      </c>
      <c r="AF123" s="25">
        <f>$J123*Admin!AF$7</f>
        <v>0</v>
      </c>
      <c r="AG123" s="25">
        <f>$J123*Admin!AG$7</f>
        <v>0</v>
      </c>
      <c r="AH123" s="25">
        <f>$J123*Admin!AH$7</f>
        <v>0</v>
      </c>
      <c r="AI123" s="25">
        <f>$J123*Admin!AI$7</f>
        <v>0</v>
      </c>
      <c r="AJ123" s="25">
        <f>$J123*Admin!AJ$7</f>
        <v>0</v>
      </c>
      <c r="AK123" s="25">
        <f>$J123*Admin!AK$7</f>
        <v>0</v>
      </c>
      <c r="AL123" s="25">
        <f>$J123*Admin!AL$7</f>
        <v>0</v>
      </c>
      <c r="AM123" s="25">
        <f>$J123*Admin!AM$7</f>
        <v>0</v>
      </c>
      <c r="AN123" s="25">
        <f>$J123*Admin!AN$7</f>
        <v>0</v>
      </c>
    </row>
    <row r="124" spans="2:40" hidden="1" outlineLevel="1" x14ac:dyDescent="0.2">
      <c r="B124" s="58"/>
      <c r="C124" s="59"/>
      <c r="D124" s="24" t="s">
        <v>240</v>
      </c>
      <c r="E124" s="144">
        <f>F40</f>
        <v>0</v>
      </c>
      <c r="F124" s="266">
        <f t="shared" si="34"/>
        <v>0</v>
      </c>
      <c r="G124" s="266">
        <f t="shared" si="34"/>
        <v>0</v>
      </c>
      <c r="H124" s="266">
        <f t="shared" si="34"/>
        <v>0</v>
      </c>
      <c r="I124" s="266">
        <f t="shared" si="34"/>
        <v>0</v>
      </c>
      <c r="J124" s="266">
        <f t="shared" si="34"/>
        <v>0</v>
      </c>
      <c r="K124" s="25">
        <f>$J124*Admin!K$7</f>
        <v>0</v>
      </c>
      <c r="L124" s="25">
        <f>$J124*Admin!L$7</f>
        <v>0</v>
      </c>
      <c r="M124" s="25">
        <f>$J124*Admin!M$7</f>
        <v>0</v>
      </c>
      <c r="N124" s="25">
        <f>$J124*Admin!N$7</f>
        <v>0</v>
      </c>
      <c r="O124" s="25">
        <f>$J124*Admin!O$7</f>
        <v>0</v>
      </c>
      <c r="P124" s="25">
        <f>$J124*Admin!P$7</f>
        <v>0</v>
      </c>
      <c r="Q124" s="25">
        <f>$J124*Admin!Q$7</f>
        <v>0</v>
      </c>
      <c r="R124" s="25">
        <f>$J124*Admin!R$7</f>
        <v>0</v>
      </c>
      <c r="S124" s="25">
        <f>$J124*Admin!S$7</f>
        <v>0</v>
      </c>
      <c r="T124" s="25">
        <f>$J124*Admin!T$7</f>
        <v>0</v>
      </c>
      <c r="U124" s="25">
        <f>$J124*Admin!U$7</f>
        <v>0</v>
      </c>
      <c r="V124" s="25">
        <f>$J124*Admin!V$7</f>
        <v>0</v>
      </c>
      <c r="W124" s="25">
        <f>$J124*Admin!W$7</f>
        <v>0</v>
      </c>
      <c r="X124" s="25">
        <f>$J124*Admin!X$7</f>
        <v>0</v>
      </c>
      <c r="Y124" s="25">
        <f>$J124*Admin!Y$7</f>
        <v>0</v>
      </c>
      <c r="Z124" s="25">
        <f>$J124*Admin!Z$7</f>
        <v>0</v>
      </c>
      <c r="AA124" s="25">
        <f>$J124*Admin!AA$7</f>
        <v>0</v>
      </c>
      <c r="AB124" s="25">
        <f>$J124*Admin!AB$7</f>
        <v>0</v>
      </c>
      <c r="AC124" s="25">
        <f>$J124*Admin!AC$7</f>
        <v>0</v>
      </c>
      <c r="AD124" s="25">
        <f>$J124*Admin!AD$7</f>
        <v>0</v>
      </c>
      <c r="AE124" s="25">
        <f>$J124*Admin!AE$7</f>
        <v>0</v>
      </c>
      <c r="AF124" s="25">
        <f>$J124*Admin!AF$7</f>
        <v>0</v>
      </c>
      <c r="AG124" s="25">
        <f>$J124*Admin!AG$7</f>
        <v>0</v>
      </c>
      <c r="AH124" s="25">
        <f>$J124*Admin!AH$7</f>
        <v>0</v>
      </c>
      <c r="AI124" s="25">
        <f>$J124*Admin!AI$7</f>
        <v>0</v>
      </c>
      <c r="AJ124" s="25">
        <f>$J124*Admin!AJ$7</f>
        <v>0</v>
      </c>
      <c r="AK124" s="25">
        <f>$J124*Admin!AK$7</f>
        <v>0</v>
      </c>
      <c r="AL124" s="25">
        <f>$J124*Admin!AL$7</f>
        <v>0</v>
      </c>
      <c r="AM124" s="25">
        <f>$J124*Admin!AM$7</f>
        <v>0</v>
      </c>
      <c r="AN124" s="25">
        <f>$J124*Admin!AN$7</f>
        <v>0</v>
      </c>
    </row>
    <row r="125" spans="2:40" collapsed="1" x14ac:dyDescent="0.2">
      <c r="B125" s="58"/>
      <c r="C125" s="59"/>
      <c r="D125" s="217" t="s">
        <v>9</v>
      </c>
      <c r="E125" s="334"/>
      <c r="F125" s="335">
        <f>SUM(F122:F124)</f>
        <v>0</v>
      </c>
      <c r="G125" s="335">
        <f t="shared" ref="G125:I125" si="35">SUM(G122:G124)</f>
        <v>0</v>
      </c>
      <c r="H125" s="335">
        <f t="shared" si="35"/>
        <v>0</v>
      </c>
      <c r="I125" s="335">
        <f t="shared" si="35"/>
        <v>0</v>
      </c>
      <c r="J125" s="335">
        <f>SUM(J122:J124)</f>
        <v>0</v>
      </c>
      <c r="K125" s="335">
        <f t="shared" ref="K125:AN125" si="36">SUM(K122:K124)</f>
        <v>0</v>
      </c>
      <c r="L125" s="335">
        <f t="shared" si="36"/>
        <v>0</v>
      </c>
      <c r="M125" s="335">
        <f t="shared" si="36"/>
        <v>0</v>
      </c>
      <c r="N125" s="335">
        <f t="shared" si="36"/>
        <v>0</v>
      </c>
      <c r="O125" s="335">
        <f t="shared" si="36"/>
        <v>0</v>
      </c>
      <c r="P125" s="335">
        <f t="shared" si="36"/>
        <v>0</v>
      </c>
      <c r="Q125" s="335">
        <f t="shared" si="36"/>
        <v>0</v>
      </c>
      <c r="R125" s="335">
        <f t="shared" si="36"/>
        <v>0</v>
      </c>
      <c r="S125" s="335">
        <f t="shared" si="36"/>
        <v>0</v>
      </c>
      <c r="T125" s="335">
        <f t="shared" si="36"/>
        <v>0</v>
      </c>
      <c r="U125" s="335">
        <f t="shared" si="36"/>
        <v>0</v>
      </c>
      <c r="V125" s="335">
        <f t="shared" si="36"/>
        <v>0</v>
      </c>
      <c r="W125" s="335">
        <f t="shared" si="36"/>
        <v>0</v>
      </c>
      <c r="X125" s="335">
        <f t="shared" si="36"/>
        <v>0</v>
      </c>
      <c r="Y125" s="335">
        <f t="shared" si="36"/>
        <v>0</v>
      </c>
      <c r="Z125" s="335">
        <f t="shared" si="36"/>
        <v>0</v>
      </c>
      <c r="AA125" s="335">
        <f t="shared" si="36"/>
        <v>0</v>
      </c>
      <c r="AB125" s="335">
        <f t="shared" si="36"/>
        <v>0</v>
      </c>
      <c r="AC125" s="335">
        <f t="shared" si="36"/>
        <v>0</v>
      </c>
      <c r="AD125" s="335">
        <f t="shared" si="36"/>
        <v>0</v>
      </c>
      <c r="AE125" s="335">
        <f t="shared" si="36"/>
        <v>0</v>
      </c>
      <c r="AF125" s="335">
        <f t="shared" si="36"/>
        <v>0</v>
      </c>
      <c r="AG125" s="335">
        <f t="shared" si="36"/>
        <v>0</v>
      </c>
      <c r="AH125" s="335">
        <f t="shared" si="36"/>
        <v>0</v>
      </c>
      <c r="AI125" s="335">
        <f t="shared" si="36"/>
        <v>0</v>
      </c>
      <c r="AJ125" s="335">
        <f t="shared" si="36"/>
        <v>0</v>
      </c>
      <c r="AK125" s="335">
        <f t="shared" si="36"/>
        <v>0</v>
      </c>
      <c r="AL125" s="335">
        <f t="shared" si="36"/>
        <v>0</v>
      </c>
      <c r="AM125" s="335">
        <f t="shared" si="36"/>
        <v>0</v>
      </c>
      <c r="AN125" s="335">
        <f t="shared" si="36"/>
        <v>0</v>
      </c>
    </row>
  </sheetData>
  <sheetProtection algorithmName="SHA-512" hashValue="+B2Kkl8UaEHPLCHCYMpvoGPX+MDDwlLle57U1Rs4Owgk+QXUeL7jn29PJzFM2JaMy54Ed6q/fiFalDzAv5xHSA==" saltValue="YtgGG99Y77/bI9vjkZPEcQ==" spinCount="100000" sheet="1" objects="1" scenarios="1" formatRows="0"/>
  <mergeCells count="15">
    <mergeCell ref="C15:D15"/>
    <mergeCell ref="C8:D8"/>
    <mergeCell ref="C9:D9"/>
    <mergeCell ref="C10:D10"/>
    <mergeCell ref="C11:D11"/>
    <mergeCell ref="C14:D14"/>
    <mergeCell ref="C27:E29"/>
    <mergeCell ref="C35:E35"/>
    <mergeCell ref="B38:B40"/>
    <mergeCell ref="C16:D16"/>
    <mergeCell ref="C17:D17"/>
    <mergeCell ref="C20:D20"/>
    <mergeCell ref="C21:D21"/>
    <mergeCell ref="C24:D24"/>
    <mergeCell ref="C25:D25"/>
  </mergeCells>
  <pageMargins left="0.7" right="0.7" top="0.78740157499999996" bottom="0.78740157499999996" header="0.3" footer="0.3"/>
  <pageSetup paperSize="9" scale="97" orientation="landscape" horizontalDpi="0" verticalDpi="0" r:id="rId1"/>
  <colBreaks count="1" manualBreakCount="1">
    <brk id="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7F79DE39-6C46-467A-BA28-B09375BE4E43}">
          <x14:formula1>
            <xm:f>Admin!$C$16:$C$21</xm:f>
          </x14:formula1>
          <xm:sqref>H8:H11 H14:H17 H20:H21 H24:H25</xm:sqref>
        </x14:dataValidation>
        <x14:dataValidation type="list" allowBlank="1" showInputMessage="1" showErrorMessage="1" xr:uid="{385386D1-23C5-42FD-A001-7830825639C5}">
          <x14:formula1>
            <xm:f>Admin!$B$16:$B$51</xm:f>
          </x14:formula1>
          <xm:sqref>E77 E104 E101 E93 E90 E80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1B2A7-DAF9-4610-B36A-81E12F831521}">
  <dimension ref="A1:AT162"/>
  <sheetViews>
    <sheetView showGridLines="0" zoomScaleNormal="100" workbookViewId="0">
      <pane xSplit="5" ySplit="4" topLeftCell="F5" activePane="bottomRight" state="frozen"/>
      <selection pane="topRight" activeCell="E1" sqref="E1"/>
      <selection pane="bottomLeft" activeCell="A5" sqref="A5"/>
      <selection pane="bottomRight"/>
    </sheetView>
  </sheetViews>
  <sheetFormatPr baseColWidth="10" defaultRowHeight="12.75" outlineLevelRow="1" x14ac:dyDescent="0.2"/>
  <cols>
    <col min="1" max="1" width="2.140625" style="70" customWidth="1"/>
    <col min="2" max="2" width="4.28515625" style="71" customWidth="1"/>
    <col min="3" max="3" width="11.42578125" style="70" customWidth="1"/>
    <col min="4" max="4" width="50.140625" style="70" customWidth="1"/>
    <col min="5" max="5" width="13.28515625" style="70" customWidth="1"/>
    <col min="6" max="40" width="15.7109375" style="70" customWidth="1"/>
    <col min="41" max="1026" width="11.42578125" style="70" customWidth="1"/>
    <col min="1027" max="16384" width="11.42578125" style="70"/>
  </cols>
  <sheetData>
    <row r="1" spans="2:46" x14ac:dyDescent="0.2">
      <c r="B1" s="105"/>
      <c r="C1" s="106"/>
      <c r="D1" s="106"/>
    </row>
    <row r="2" spans="2:46" ht="15" x14ac:dyDescent="0.2">
      <c r="B2" s="168" t="s">
        <v>431</v>
      </c>
      <c r="C2" s="106"/>
      <c r="D2" s="106"/>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row>
    <row r="3" spans="2:46" x14ac:dyDescent="0.2">
      <c r="B3" s="105"/>
      <c r="C3" s="106"/>
      <c r="D3" s="106"/>
      <c r="F3" s="72"/>
      <c r="G3" s="72"/>
    </row>
    <row r="4" spans="2:46" x14ac:dyDescent="0.2">
      <c r="B4" s="70"/>
      <c r="E4" s="74"/>
      <c r="F4" s="160" t="s">
        <v>2</v>
      </c>
      <c r="G4" s="160" t="s">
        <v>3</v>
      </c>
      <c r="H4" s="160" t="s">
        <v>4</v>
      </c>
      <c r="I4" s="160" t="s">
        <v>5</v>
      </c>
      <c r="J4" s="160" t="s">
        <v>17</v>
      </c>
      <c r="K4" s="160" t="s">
        <v>18</v>
      </c>
      <c r="L4" s="160" t="s">
        <v>19</v>
      </c>
      <c r="M4" s="160" t="s">
        <v>20</v>
      </c>
      <c r="N4" s="160" t="s">
        <v>21</v>
      </c>
      <c r="O4" s="160" t="s">
        <v>22</v>
      </c>
      <c r="P4" s="160" t="s">
        <v>23</v>
      </c>
      <c r="Q4" s="160" t="s">
        <v>24</v>
      </c>
      <c r="R4" s="160" t="s">
        <v>25</v>
      </c>
      <c r="S4" s="160" t="s">
        <v>26</v>
      </c>
      <c r="T4" s="160" t="s">
        <v>27</v>
      </c>
      <c r="U4" s="160" t="s">
        <v>28</v>
      </c>
      <c r="V4" s="160" t="s">
        <v>29</v>
      </c>
      <c r="W4" s="160" t="s">
        <v>30</v>
      </c>
      <c r="X4" s="160" t="s">
        <v>31</v>
      </c>
      <c r="Y4" s="160" t="s">
        <v>32</v>
      </c>
      <c r="Z4" s="160" t="s">
        <v>33</v>
      </c>
      <c r="AA4" s="160" t="s">
        <v>34</v>
      </c>
      <c r="AB4" s="160" t="s">
        <v>35</v>
      </c>
      <c r="AC4" s="160" t="s">
        <v>36</v>
      </c>
      <c r="AD4" s="160" t="s">
        <v>37</v>
      </c>
      <c r="AE4" s="160" t="s">
        <v>38</v>
      </c>
      <c r="AF4" s="160" t="s">
        <v>39</v>
      </c>
      <c r="AG4" s="160" t="s">
        <v>40</v>
      </c>
      <c r="AH4" s="160" t="s">
        <v>41</v>
      </c>
      <c r="AI4" s="160" t="s">
        <v>42</v>
      </c>
      <c r="AJ4" s="160" t="s">
        <v>43</v>
      </c>
      <c r="AK4" s="160" t="s">
        <v>44</v>
      </c>
      <c r="AL4" s="160" t="s">
        <v>45</v>
      </c>
      <c r="AM4" s="160" t="s">
        <v>46</v>
      </c>
      <c r="AN4" s="160" t="s">
        <v>47</v>
      </c>
    </row>
    <row r="5" spans="2:46" outlineLevel="1" x14ac:dyDescent="0.2">
      <c r="B5" s="75" t="s">
        <v>172</v>
      </c>
      <c r="C5" s="290" t="s">
        <v>167</v>
      </c>
      <c r="D5" s="291"/>
      <c r="E5" s="74"/>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7"/>
    </row>
    <row r="6" spans="2:46" outlineLevel="1" x14ac:dyDescent="0.2">
      <c r="B6" s="73"/>
      <c r="C6" s="78" t="s">
        <v>94</v>
      </c>
      <c r="D6" s="74"/>
      <c r="E6" s="119"/>
      <c r="F6" s="79">
        <v>0</v>
      </c>
      <c r="G6" s="80">
        <f t="shared" ref="G6" si="0">F10</f>
        <v>0</v>
      </c>
      <c r="H6" s="80">
        <f t="shared" ref="H6" si="1">G10</f>
        <v>0</v>
      </c>
      <c r="I6" s="80">
        <f t="shared" ref="I6" si="2">H10</f>
        <v>0</v>
      </c>
      <c r="J6" s="80">
        <f t="shared" ref="J6" si="3">I10</f>
        <v>0</v>
      </c>
      <c r="K6" s="80">
        <f t="shared" ref="K6" si="4">J10</f>
        <v>0</v>
      </c>
      <c r="L6" s="80">
        <f t="shared" ref="L6" si="5">K10</f>
        <v>0</v>
      </c>
      <c r="M6" s="80">
        <f t="shared" ref="M6" si="6">L10</f>
        <v>0</v>
      </c>
      <c r="N6" s="80">
        <f t="shared" ref="N6" si="7">M10</f>
        <v>0</v>
      </c>
      <c r="O6" s="80">
        <f t="shared" ref="O6" si="8">N10</f>
        <v>0</v>
      </c>
      <c r="P6" s="80">
        <f t="shared" ref="P6" si="9">O10</f>
        <v>0</v>
      </c>
      <c r="Q6" s="80">
        <f t="shared" ref="Q6" si="10">P10</f>
        <v>0</v>
      </c>
      <c r="R6" s="80">
        <f t="shared" ref="R6" si="11">Q10</f>
        <v>0</v>
      </c>
      <c r="S6" s="80">
        <f t="shared" ref="S6" si="12">R10</f>
        <v>0</v>
      </c>
      <c r="T6" s="80">
        <f t="shared" ref="T6" si="13">S10</f>
        <v>0</v>
      </c>
      <c r="U6" s="80">
        <f t="shared" ref="U6" si="14">T10</f>
        <v>0</v>
      </c>
      <c r="V6" s="80">
        <f t="shared" ref="V6" si="15">U10</f>
        <v>0</v>
      </c>
      <c r="W6" s="80">
        <f t="shared" ref="W6" si="16">V10</f>
        <v>0</v>
      </c>
      <c r="X6" s="80">
        <f t="shared" ref="X6" si="17">W10</f>
        <v>0</v>
      </c>
      <c r="Y6" s="80">
        <f t="shared" ref="Y6" si="18">X10</f>
        <v>0</v>
      </c>
      <c r="Z6" s="80">
        <f t="shared" ref="Z6" si="19">Y10</f>
        <v>0</v>
      </c>
      <c r="AA6" s="80">
        <f t="shared" ref="AA6" si="20">Z10</f>
        <v>0</v>
      </c>
      <c r="AB6" s="80">
        <f t="shared" ref="AB6" si="21">AA10</f>
        <v>0</v>
      </c>
      <c r="AC6" s="80">
        <f t="shared" ref="AC6" si="22">AB10</f>
        <v>0</v>
      </c>
      <c r="AD6" s="80">
        <f t="shared" ref="AD6" si="23">AC10</f>
        <v>0</v>
      </c>
      <c r="AE6" s="80">
        <f t="shared" ref="AE6" si="24">AD10</f>
        <v>0</v>
      </c>
      <c r="AF6" s="80">
        <f t="shared" ref="AF6" si="25">AE10</f>
        <v>0</v>
      </c>
      <c r="AG6" s="80">
        <f t="shared" ref="AG6" si="26">AF10</f>
        <v>0</v>
      </c>
      <c r="AH6" s="80">
        <f t="shared" ref="AH6" si="27">AG10</f>
        <v>0</v>
      </c>
      <c r="AI6" s="80">
        <f t="shared" ref="AI6" si="28">AH10</f>
        <v>0</v>
      </c>
      <c r="AJ6" s="80">
        <f t="shared" ref="AJ6" si="29">AI10</f>
        <v>0</v>
      </c>
      <c r="AK6" s="80">
        <f t="shared" ref="AK6" si="30">AJ10</f>
        <v>0</v>
      </c>
      <c r="AL6" s="80">
        <f t="shared" ref="AL6" si="31">AK10</f>
        <v>0</v>
      </c>
      <c r="AM6" s="80">
        <f t="shared" ref="AM6" si="32">AL10</f>
        <v>0</v>
      </c>
      <c r="AN6" s="80">
        <f t="shared" ref="AN6" si="33">AM10</f>
        <v>0</v>
      </c>
    </row>
    <row r="7" spans="2:46" outlineLevel="1" x14ac:dyDescent="0.2">
      <c r="B7" s="73"/>
      <c r="C7" s="372" t="s">
        <v>95</v>
      </c>
      <c r="D7" s="373"/>
      <c r="E7" s="119"/>
      <c r="F7" s="288"/>
      <c r="G7" s="288"/>
      <c r="H7" s="288"/>
      <c r="I7" s="288"/>
      <c r="J7" s="288"/>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row>
    <row r="8" spans="2:46" ht="13.5" customHeight="1" outlineLevel="1" x14ac:dyDescent="0.2">
      <c r="B8" s="73"/>
      <c r="C8" s="74" t="s">
        <v>168</v>
      </c>
      <c r="D8" s="74"/>
      <c r="E8" s="119" t="s">
        <v>52</v>
      </c>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row>
    <row r="9" spans="2:46" outlineLevel="1" x14ac:dyDescent="0.2">
      <c r="B9" s="73"/>
      <c r="C9" s="78" t="s">
        <v>101</v>
      </c>
      <c r="D9" s="74"/>
      <c r="E9" s="120"/>
      <c r="F9" s="80">
        <f t="shared" ref="F9:AN9" si="34">SUM(F7:F8)</f>
        <v>0</v>
      </c>
      <c r="G9" s="80">
        <f t="shared" si="34"/>
        <v>0</v>
      </c>
      <c r="H9" s="80">
        <f t="shared" si="34"/>
        <v>0</v>
      </c>
      <c r="I9" s="80">
        <f t="shared" si="34"/>
        <v>0</v>
      </c>
      <c r="J9" s="80">
        <f t="shared" si="34"/>
        <v>0</v>
      </c>
      <c r="K9" s="80">
        <f t="shared" si="34"/>
        <v>0</v>
      </c>
      <c r="L9" s="80">
        <f t="shared" si="34"/>
        <v>0</v>
      </c>
      <c r="M9" s="80">
        <f t="shared" si="34"/>
        <v>0</v>
      </c>
      <c r="N9" s="80">
        <f t="shared" si="34"/>
        <v>0</v>
      </c>
      <c r="O9" s="80">
        <f t="shared" si="34"/>
        <v>0</v>
      </c>
      <c r="P9" s="80">
        <f t="shared" si="34"/>
        <v>0</v>
      </c>
      <c r="Q9" s="80">
        <f t="shared" si="34"/>
        <v>0</v>
      </c>
      <c r="R9" s="80">
        <f t="shared" si="34"/>
        <v>0</v>
      </c>
      <c r="S9" s="80">
        <f t="shared" si="34"/>
        <v>0</v>
      </c>
      <c r="T9" s="80">
        <f t="shared" si="34"/>
        <v>0</v>
      </c>
      <c r="U9" s="80">
        <f t="shared" si="34"/>
        <v>0</v>
      </c>
      <c r="V9" s="80">
        <f t="shared" si="34"/>
        <v>0</v>
      </c>
      <c r="W9" s="80">
        <f t="shared" si="34"/>
        <v>0</v>
      </c>
      <c r="X9" s="80">
        <f t="shared" si="34"/>
        <v>0</v>
      </c>
      <c r="Y9" s="80">
        <f t="shared" si="34"/>
        <v>0</v>
      </c>
      <c r="Z9" s="80">
        <f t="shared" si="34"/>
        <v>0</v>
      </c>
      <c r="AA9" s="80">
        <f t="shared" si="34"/>
        <v>0</v>
      </c>
      <c r="AB9" s="80">
        <f t="shared" si="34"/>
        <v>0</v>
      </c>
      <c r="AC9" s="80">
        <f t="shared" si="34"/>
        <v>0</v>
      </c>
      <c r="AD9" s="80">
        <f t="shared" si="34"/>
        <v>0</v>
      </c>
      <c r="AE9" s="80">
        <f t="shared" si="34"/>
        <v>0</v>
      </c>
      <c r="AF9" s="80">
        <f t="shared" si="34"/>
        <v>0</v>
      </c>
      <c r="AG9" s="80">
        <f t="shared" si="34"/>
        <v>0</v>
      </c>
      <c r="AH9" s="80">
        <f t="shared" si="34"/>
        <v>0</v>
      </c>
      <c r="AI9" s="80">
        <f t="shared" si="34"/>
        <v>0</v>
      </c>
      <c r="AJ9" s="80">
        <f t="shared" si="34"/>
        <v>0</v>
      </c>
      <c r="AK9" s="80">
        <f t="shared" si="34"/>
        <v>0</v>
      </c>
      <c r="AL9" s="80">
        <f t="shared" si="34"/>
        <v>0</v>
      </c>
      <c r="AM9" s="80">
        <f t="shared" si="34"/>
        <v>0</v>
      </c>
      <c r="AN9" s="80">
        <f t="shared" si="34"/>
        <v>0</v>
      </c>
    </row>
    <row r="10" spans="2:46" outlineLevel="1" x14ac:dyDescent="0.2">
      <c r="B10" s="73"/>
      <c r="C10" s="78" t="s">
        <v>96</v>
      </c>
      <c r="D10" s="78"/>
      <c r="E10" s="120"/>
      <c r="F10" s="80">
        <f t="shared" ref="F10:AN10" si="35">F6+F9</f>
        <v>0</v>
      </c>
      <c r="G10" s="80">
        <f t="shared" si="35"/>
        <v>0</v>
      </c>
      <c r="H10" s="80">
        <f t="shared" si="35"/>
        <v>0</v>
      </c>
      <c r="I10" s="80">
        <f t="shared" si="35"/>
        <v>0</v>
      </c>
      <c r="J10" s="80">
        <f t="shared" si="35"/>
        <v>0</v>
      </c>
      <c r="K10" s="80">
        <f t="shared" si="35"/>
        <v>0</v>
      </c>
      <c r="L10" s="80">
        <f t="shared" si="35"/>
        <v>0</v>
      </c>
      <c r="M10" s="80">
        <f t="shared" si="35"/>
        <v>0</v>
      </c>
      <c r="N10" s="80">
        <f t="shared" si="35"/>
        <v>0</v>
      </c>
      <c r="O10" s="80">
        <f t="shared" si="35"/>
        <v>0</v>
      </c>
      <c r="P10" s="80">
        <f t="shared" si="35"/>
        <v>0</v>
      </c>
      <c r="Q10" s="80">
        <f t="shared" si="35"/>
        <v>0</v>
      </c>
      <c r="R10" s="80">
        <f t="shared" si="35"/>
        <v>0</v>
      </c>
      <c r="S10" s="80">
        <f t="shared" si="35"/>
        <v>0</v>
      </c>
      <c r="T10" s="80">
        <f t="shared" si="35"/>
        <v>0</v>
      </c>
      <c r="U10" s="80">
        <f t="shared" si="35"/>
        <v>0</v>
      </c>
      <c r="V10" s="80">
        <f t="shared" si="35"/>
        <v>0</v>
      </c>
      <c r="W10" s="80">
        <f t="shared" si="35"/>
        <v>0</v>
      </c>
      <c r="X10" s="80">
        <f t="shared" si="35"/>
        <v>0</v>
      </c>
      <c r="Y10" s="80">
        <f t="shared" si="35"/>
        <v>0</v>
      </c>
      <c r="Z10" s="80">
        <f t="shared" si="35"/>
        <v>0</v>
      </c>
      <c r="AA10" s="80">
        <f t="shared" si="35"/>
        <v>0</v>
      </c>
      <c r="AB10" s="80">
        <f t="shared" si="35"/>
        <v>0</v>
      </c>
      <c r="AC10" s="80">
        <f t="shared" si="35"/>
        <v>0</v>
      </c>
      <c r="AD10" s="80">
        <f t="shared" si="35"/>
        <v>0</v>
      </c>
      <c r="AE10" s="80">
        <f t="shared" si="35"/>
        <v>0</v>
      </c>
      <c r="AF10" s="80">
        <f t="shared" si="35"/>
        <v>0</v>
      </c>
      <c r="AG10" s="80">
        <f t="shared" si="35"/>
        <v>0</v>
      </c>
      <c r="AH10" s="80">
        <f t="shared" si="35"/>
        <v>0</v>
      </c>
      <c r="AI10" s="80">
        <f t="shared" si="35"/>
        <v>0</v>
      </c>
      <c r="AJ10" s="80">
        <f t="shared" si="35"/>
        <v>0</v>
      </c>
      <c r="AK10" s="80">
        <f t="shared" si="35"/>
        <v>0</v>
      </c>
      <c r="AL10" s="80">
        <f t="shared" si="35"/>
        <v>0</v>
      </c>
      <c r="AM10" s="80">
        <f t="shared" si="35"/>
        <v>0</v>
      </c>
      <c r="AN10" s="80">
        <f t="shared" si="35"/>
        <v>0</v>
      </c>
    </row>
    <row r="11" spans="2:46" s="85" customFormat="1" outlineLevel="1" x14ac:dyDescent="0.2">
      <c r="B11" s="73"/>
      <c r="C11" s="372" t="s">
        <v>307</v>
      </c>
      <c r="D11" s="373"/>
      <c r="E11" s="345">
        <v>0</v>
      </c>
      <c r="F11" s="84">
        <f>$E$11*F6</f>
        <v>0</v>
      </c>
      <c r="G11" s="84">
        <f>$E$11*G6</f>
        <v>0</v>
      </c>
      <c r="H11" s="84">
        <f t="shared" ref="H11:AN11" si="36">$E$11*H6</f>
        <v>0</v>
      </c>
      <c r="I11" s="84">
        <f t="shared" si="36"/>
        <v>0</v>
      </c>
      <c r="J11" s="84">
        <f t="shared" si="36"/>
        <v>0</v>
      </c>
      <c r="K11" s="84">
        <f t="shared" si="36"/>
        <v>0</v>
      </c>
      <c r="L11" s="84">
        <f t="shared" si="36"/>
        <v>0</v>
      </c>
      <c r="M11" s="84">
        <f t="shared" si="36"/>
        <v>0</v>
      </c>
      <c r="N11" s="84">
        <f t="shared" si="36"/>
        <v>0</v>
      </c>
      <c r="O11" s="84">
        <f t="shared" si="36"/>
        <v>0</v>
      </c>
      <c r="P11" s="84">
        <f t="shared" si="36"/>
        <v>0</v>
      </c>
      <c r="Q11" s="84">
        <f t="shared" si="36"/>
        <v>0</v>
      </c>
      <c r="R11" s="84">
        <f t="shared" si="36"/>
        <v>0</v>
      </c>
      <c r="S11" s="84">
        <f t="shared" si="36"/>
        <v>0</v>
      </c>
      <c r="T11" s="84">
        <f t="shared" si="36"/>
        <v>0</v>
      </c>
      <c r="U11" s="84">
        <f t="shared" si="36"/>
        <v>0</v>
      </c>
      <c r="V11" s="84">
        <f t="shared" si="36"/>
        <v>0</v>
      </c>
      <c r="W11" s="84">
        <f t="shared" si="36"/>
        <v>0</v>
      </c>
      <c r="X11" s="84">
        <f t="shared" si="36"/>
        <v>0</v>
      </c>
      <c r="Y11" s="84">
        <f t="shared" si="36"/>
        <v>0</v>
      </c>
      <c r="Z11" s="84">
        <f t="shared" si="36"/>
        <v>0</v>
      </c>
      <c r="AA11" s="84">
        <f t="shared" si="36"/>
        <v>0</v>
      </c>
      <c r="AB11" s="84">
        <f t="shared" si="36"/>
        <v>0</v>
      </c>
      <c r="AC11" s="84">
        <f t="shared" si="36"/>
        <v>0</v>
      </c>
      <c r="AD11" s="84">
        <f t="shared" si="36"/>
        <v>0</v>
      </c>
      <c r="AE11" s="84">
        <f t="shared" si="36"/>
        <v>0</v>
      </c>
      <c r="AF11" s="84">
        <f t="shared" si="36"/>
        <v>0</v>
      </c>
      <c r="AG11" s="84">
        <f t="shared" si="36"/>
        <v>0</v>
      </c>
      <c r="AH11" s="84">
        <f t="shared" si="36"/>
        <v>0</v>
      </c>
      <c r="AI11" s="84">
        <f t="shared" si="36"/>
        <v>0</v>
      </c>
      <c r="AJ11" s="84">
        <f t="shared" si="36"/>
        <v>0</v>
      </c>
      <c r="AK11" s="84">
        <f t="shared" si="36"/>
        <v>0</v>
      </c>
      <c r="AL11" s="84">
        <f t="shared" si="36"/>
        <v>0</v>
      </c>
      <c r="AM11" s="84">
        <f t="shared" si="36"/>
        <v>0</v>
      </c>
      <c r="AN11" s="84">
        <f t="shared" si="36"/>
        <v>0</v>
      </c>
    </row>
    <row r="12" spans="2:46" outlineLevel="1" x14ac:dyDescent="0.2">
      <c r="B12" s="368" t="s">
        <v>279</v>
      </c>
      <c r="C12" s="74" t="s">
        <v>308</v>
      </c>
      <c r="D12" s="74"/>
      <c r="E12" s="287"/>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row>
    <row r="13" spans="2:46" s="85" customFormat="1" outlineLevel="1" x14ac:dyDescent="0.2">
      <c r="B13" s="369"/>
      <c r="C13" s="74" t="s">
        <v>170</v>
      </c>
      <c r="D13" s="74"/>
      <c r="E13" s="345">
        <v>0</v>
      </c>
      <c r="F13" s="25">
        <f>IF($E$12="",0,IF(Admin!F$2&lt;$E$12,0,F6*$E$13))</f>
        <v>0</v>
      </c>
      <c r="G13" s="25">
        <f>IF($E$12="",0,IF(Admin!G$2&lt;$E$12,0,G6*$E$13))</f>
        <v>0</v>
      </c>
      <c r="H13" s="25">
        <f>IF($E$12="",0,IF(Admin!H$2&lt;$E$12,0,H6*$E$13))</f>
        <v>0</v>
      </c>
      <c r="I13" s="25">
        <f>IF($E$12="",0,IF(Admin!I$2&lt;$E$12,0,I6*$E$13))</f>
        <v>0</v>
      </c>
      <c r="J13" s="25">
        <f>IF($E$12="",0,IF(Admin!J$2&lt;$E$12,0,J6*$E$13))</f>
        <v>0</v>
      </c>
      <c r="K13" s="25">
        <f>IF($E$12="",0,IF(Admin!K$2&lt;$E$12,0,K6*$E$13))</f>
        <v>0</v>
      </c>
      <c r="L13" s="25">
        <f>IF($E$12="",0,IF(Admin!L$2&lt;$E$12,0,L6*$E$13))</f>
        <v>0</v>
      </c>
      <c r="M13" s="25">
        <f>IF($E$12="",0,IF(Admin!M$2&lt;$E$12,0,M6*$E$13))</f>
        <v>0</v>
      </c>
      <c r="N13" s="25">
        <f>IF($E$12="",0,IF(Admin!N$2&lt;$E$12,0,N6*$E$13))</f>
        <v>0</v>
      </c>
      <c r="O13" s="25">
        <f>IF($E$12="",0,IF(Admin!O$2&lt;$E$12,0,O6*$E$13))</f>
        <v>0</v>
      </c>
      <c r="P13" s="25">
        <f>IF($E$12="",0,IF(Admin!P$2&lt;$E$12,0,P6*$E$13))</f>
        <v>0</v>
      </c>
      <c r="Q13" s="25">
        <f>IF($E$12="",0,IF(Admin!Q$2&lt;$E$12,0,Q6*$E$13))</f>
        <v>0</v>
      </c>
      <c r="R13" s="25">
        <f>IF($E$12="",0,IF(Admin!R$2&lt;$E$12,0,R6*$E$13))</f>
        <v>0</v>
      </c>
      <c r="S13" s="25">
        <f>IF($E$12="",0,IF(Admin!S$2&lt;$E$12,0,S6*$E$13))</f>
        <v>0</v>
      </c>
      <c r="T13" s="25">
        <f>IF($E$12="",0,IF(Admin!T$2&lt;$E$12,0,T6*$E$13))</f>
        <v>0</v>
      </c>
      <c r="U13" s="25">
        <f>IF($E$12="",0,IF(Admin!U$2&lt;$E$12,0,U6*$E$13))</f>
        <v>0</v>
      </c>
      <c r="V13" s="25">
        <f>IF($E$12="",0,IF(Admin!V$2&lt;$E$12,0,V6*$E$13))</f>
        <v>0</v>
      </c>
      <c r="W13" s="25">
        <f>IF($E$12="",0,IF(Admin!W$2&lt;$E$12,0,W6*$E$13))</f>
        <v>0</v>
      </c>
      <c r="X13" s="25">
        <f>IF($E$12="",0,IF(Admin!X$2&lt;$E$12,0,X6*$E$13))</f>
        <v>0</v>
      </c>
      <c r="Y13" s="25">
        <f>IF($E$12="",0,IF(Admin!Y$2&lt;$E$12,0,Y6*$E$13))</f>
        <v>0</v>
      </c>
      <c r="Z13" s="25">
        <f>IF($E$12="",0,IF(Admin!Z$2&lt;$E$12,0,Z6*$E$13))</f>
        <v>0</v>
      </c>
      <c r="AA13" s="25">
        <f>IF($E$12="",0,IF(Admin!AA$2&lt;$E$12,0,AA6*$E$13))</f>
        <v>0</v>
      </c>
      <c r="AB13" s="25">
        <f>IF($E$12="",0,IF(Admin!AB$2&lt;$E$12,0,AB6*$E$13))</f>
        <v>0</v>
      </c>
      <c r="AC13" s="25">
        <f>IF($E$12="",0,IF(Admin!AC$2&lt;$E$12,0,AC6*$E$13))</f>
        <v>0</v>
      </c>
      <c r="AD13" s="25">
        <f>IF($E$12="",0,IF(Admin!AD$2&lt;$E$12,0,AD6*$E$13))</f>
        <v>0</v>
      </c>
      <c r="AE13" s="25">
        <f>IF($E$12="",0,IF(Admin!AE$2&lt;$E$12,0,AE6*$E$13))</f>
        <v>0</v>
      </c>
      <c r="AF13" s="25">
        <f>IF($E$12="",0,IF(Admin!AF$2&lt;$E$12,0,AF6*$E$13))</f>
        <v>0</v>
      </c>
      <c r="AG13" s="25">
        <f>IF($E$12="",0,IF(Admin!AG$2&lt;$E$12,0,AG6*$E$13))</f>
        <v>0</v>
      </c>
      <c r="AH13" s="25">
        <f>IF($E$12="",0,IF(Admin!AH$2&lt;$E$12,0,AH6*$E$13))</f>
        <v>0</v>
      </c>
      <c r="AI13" s="25">
        <f>IF($E$12="",0,IF(Admin!AI$2&lt;$E$12,0,AI6*$E$13))</f>
        <v>0</v>
      </c>
      <c r="AJ13" s="25">
        <f>IF($E$12="",0,IF(Admin!AJ$2&lt;$E$12,0,AJ6*$E$13))</f>
        <v>0</v>
      </c>
      <c r="AK13" s="25">
        <f>IF($E$12="",0,IF(Admin!AK$2&lt;$E$12,0,AK6*$E$13))</f>
        <v>0</v>
      </c>
      <c r="AL13" s="25">
        <f>IF($E$12="",0,IF(Admin!AL$2&lt;$E$12,0,AL6*$E$13))</f>
        <v>0</v>
      </c>
      <c r="AM13" s="25">
        <f>IF($E$12="",0,IF(Admin!AM$2&lt;$E$12,0,AM6*$E$13))</f>
        <v>0</v>
      </c>
      <c r="AN13" s="25">
        <f>IF($E$12="",0,IF(Admin!AN$2&lt;$E$12,0,AN6*$E$13))</f>
        <v>0</v>
      </c>
    </row>
    <row r="14" spans="2:46" s="87" customFormat="1" outlineLevel="1" x14ac:dyDescent="0.2">
      <c r="B14" s="73"/>
      <c r="C14" s="78" t="s">
        <v>171</v>
      </c>
      <c r="D14" s="78"/>
      <c r="E14" s="121"/>
      <c r="F14" s="86">
        <f>F13+F11</f>
        <v>0</v>
      </c>
      <c r="G14" s="86">
        <f t="shared" ref="G14:J14" si="37">G13+G11</f>
        <v>0</v>
      </c>
      <c r="H14" s="86">
        <f t="shared" si="37"/>
        <v>0</v>
      </c>
      <c r="I14" s="86">
        <f t="shared" si="37"/>
        <v>0</v>
      </c>
      <c r="J14" s="86">
        <f t="shared" si="37"/>
        <v>0</v>
      </c>
      <c r="K14" s="86">
        <f>K13+K11</f>
        <v>0</v>
      </c>
      <c r="L14" s="86">
        <f t="shared" ref="L14:AN14" si="38">L13+L11</f>
        <v>0</v>
      </c>
      <c r="M14" s="86">
        <f t="shared" si="38"/>
        <v>0</v>
      </c>
      <c r="N14" s="86">
        <f t="shared" si="38"/>
        <v>0</v>
      </c>
      <c r="O14" s="86">
        <f t="shared" si="38"/>
        <v>0</v>
      </c>
      <c r="P14" s="86">
        <f t="shared" si="38"/>
        <v>0</v>
      </c>
      <c r="Q14" s="86">
        <f t="shared" si="38"/>
        <v>0</v>
      </c>
      <c r="R14" s="86">
        <f t="shared" si="38"/>
        <v>0</v>
      </c>
      <c r="S14" s="86">
        <f t="shared" si="38"/>
        <v>0</v>
      </c>
      <c r="T14" s="86">
        <f t="shared" si="38"/>
        <v>0</v>
      </c>
      <c r="U14" s="86">
        <f t="shared" si="38"/>
        <v>0</v>
      </c>
      <c r="V14" s="86">
        <f t="shared" si="38"/>
        <v>0</v>
      </c>
      <c r="W14" s="86">
        <f t="shared" si="38"/>
        <v>0</v>
      </c>
      <c r="X14" s="86">
        <f t="shared" si="38"/>
        <v>0</v>
      </c>
      <c r="Y14" s="86">
        <f t="shared" si="38"/>
        <v>0</v>
      </c>
      <c r="Z14" s="86">
        <f t="shared" si="38"/>
        <v>0</v>
      </c>
      <c r="AA14" s="86">
        <f t="shared" si="38"/>
        <v>0</v>
      </c>
      <c r="AB14" s="86">
        <f t="shared" si="38"/>
        <v>0</v>
      </c>
      <c r="AC14" s="86">
        <f t="shared" si="38"/>
        <v>0</v>
      </c>
      <c r="AD14" s="86">
        <f t="shared" si="38"/>
        <v>0</v>
      </c>
      <c r="AE14" s="86">
        <f t="shared" si="38"/>
        <v>0</v>
      </c>
      <c r="AF14" s="86">
        <f t="shared" si="38"/>
        <v>0</v>
      </c>
      <c r="AG14" s="86">
        <f t="shared" si="38"/>
        <v>0</v>
      </c>
      <c r="AH14" s="86">
        <f t="shared" si="38"/>
        <v>0</v>
      </c>
      <c r="AI14" s="86">
        <f t="shared" si="38"/>
        <v>0</v>
      </c>
      <c r="AJ14" s="86">
        <f t="shared" si="38"/>
        <v>0</v>
      </c>
      <c r="AK14" s="86">
        <f t="shared" si="38"/>
        <v>0</v>
      </c>
      <c r="AL14" s="86">
        <f t="shared" si="38"/>
        <v>0</v>
      </c>
      <c r="AM14" s="86">
        <f t="shared" si="38"/>
        <v>0</v>
      </c>
      <c r="AN14" s="86">
        <f t="shared" si="38"/>
        <v>0</v>
      </c>
    </row>
    <row r="15" spans="2:46" x14ac:dyDescent="0.2">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row>
    <row r="16" spans="2:46" outlineLevel="1" x14ac:dyDescent="0.2">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row>
    <row r="17" spans="2:41" outlineLevel="1" x14ac:dyDescent="0.2">
      <c r="B17" s="75" t="s">
        <v>172</v>
      </c>
      <c r="C17" s="292" t="s">
        <v>174</v>
      </c>
      <c r="D17" s="291"/>
      <c r="E17" s="89"/>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row>
    <row r="18" spans="2:41" outlineLevel="1" x14ac:dyDescent="0.2">
      <c r="B18" s="73"/>
      <c r="C18" s="78" t="s">
        <v>94</v>
      </c>
      <c r="D18" s="74"/>
      <c r="E18" s="119"/>
      <c r="F18" s="79">
        <v>0</v>
      </c>
      <c r="G18" s="80">
        <f t="shared" ref="G18" si="39">F22</f>
        <v>0</v>
      </c>
      <c r="H18" s="80">
        <f t="shared" ref="H18" si="40">G22</f>
        <v>0</v>
      </c>
      <c r="I18" s="80">
        <f t="shared" ref="I18" si="41">H22</f>
        <v>0</v>
      </c>
      <c r="J18" s="80">
        <f t="shared" ref="J18" si="42">I22</f>
        <v>0</v>
      </c>
      <c r="K18" s="80">
        <f t="shared" ref="K18" si="43">J22</f>
        <v>0</v>
      </c>
      <c r="L18" s="80">
        <f t="shared" ref="L18" si="44">K22</f>
        <v>0</v>
      </c>
      <c r="M18" s="80">
        <f t="shared" ref="M18" si="45">L22</f>
        <v>0</v>
      </c>
      <c r="N18" s="80">
        <f t="shared" ref="N18" si="46">M22</f>
        <v>0</v>
      </c>
      <c r="O18" s="80">
        <f t="shared" ref="O18" si="47">N22</f>
        <v>0</v>
      </c>
      <c r="P18" s="80">
        <f t="shared" ref="P18" si="48">O22</f>
        <v>0</v>
      </c>
      <c r="Q18" s="80">
        <f t="shared" ref="Q18" si="49">P22</f>
        <v>0</v>
      </c>
      <c r="R18" s="80">
        <f t="shared" ref="R18" si="50">Q22</f>
        <v>0</v>
      </c>
      <c r="S18" s="80">
        <f t="shared" ref="S18" si="51">R22</f>
        <v>0</v>
      </c>
      <c r="T18" s="80">
        <f t="shared" ref="T18" si="52">S22</f>
        <v>0</v>
      </c>
      <c r="U18" s="80">
        <f t="shared" ref="U18" si="53">T22</f>
        <v>0</v>
      </c>
      <c r="V18" s="80">
        <f t="shared" ref="V18" si="54">U22</f>
        <v>0</v>
      </c>
      <c r="W18" s="80">
        <f t="shared" ref="W18" si="55">V22</f>
        <v>0</v>
      </c>
      <c r="X18" s="80">
        <f t="shared" ref="X18" si="56">W22</f>
        <v>0</v>
      </c>
      <c r="Y18" s="80">
        <f t="shared" ref="Y18" si="57">X22</f>
        <v>0</v>
      </c>
      <c r="Z18" s="80">
        <f t="shared" ref="Z18" si="58">Y22</f>
        <v>0</v>
      </c>
      <c r="AA18" s="80">
        <f t="shared" ref="AA18" si="59">Z22</f>
        <v>0</v>
      </c>
      <c r="AB18" s="80">
        <f t="shared" ref="AB18" si="60">AA22</f>
        <v>0</v>
      </c>
      <c r="AC18" s="80">
        <f t="shared" ref="AC18" si="61">AB22</f>
        <v>0</v>
      </c>
      <c r="AD18" s="80">
        <f t="shared" ref="AD18" si="62">AC22</f>
        <v>0</v>
      </c>
      <c r="AE18" s="80">
        <f t="shared" ref="AE18" si="63">AD22</f>
        <v>0</v>
      </c>
      <c r="AF18" s="80">
        <f t="shared" ref="AF18" si="64">AE22</f>
        <v>0</v>
      </c>
      <c r="AG18" s="80">
        <f t="shared" ref="AG18" si="65">AF22</f>
        <v>0</v>
      </c>
      <c r="AH18" s="80">
        <f t="shared" ref="AH18" si="66">AG22</f>
        <v>0</v>
      </c>
      <c r="AI18" s="80">
        <f t="shared" ref="AI18" si="67">AH22</f>
        <v>0</v>
      </c>
      <c r="AJ18" s="80">
        <f t="shared" ref="AJ18" si="68">AI22</f>
        <v>0</v>
      </c>
      <c r="AK18" s="80">
        <f t="shared" ref="AK18" si="69">AJ22</f>
        <v>0</v>
      </c>
      <c r="AL18" s="80">
        <f t="shared" ref="AL18" si="70">AK22</f>
        <v>0</v>
      </c>
      <c r="AM18" s="80">
        <f t="shared" ref="AM18" si="71">AL22</f>
        <v>0</v>
      </c>
      <c r="AN18" s="80">
        <f t="shared" ref="AN18" si="72">AM22</f>
        <v>0</v>
      </c>
    </row>
    <row r="19" spans="2:41" outlineLevel="1" x14ac:dyDescent="0.2">
      <c r="B19" s="73"/>
      <c r="C19" s="372" t="s">
        <v>95</v>
      </c>
      <c r="D19" s="373"/>
      <c r="E19" s="119"/>
      <c r="F19" s="288"/>
      <c r="G19" s="288"/>
      <c r="H19" s="288"/>
      <c r="I19" s="288"/>
      <c r="J19" s="288"/>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row>
    <row r="20" spans="2:41" ht="13.5" customHeight="1" outlineLevel="1" x14ac:dyDescent="0.2">
      <c r="B20" s="73"/>
      <c r="C20" s="74" t="s">
        <v>168</v>
      </c>
      <c r="D20" s="74"/>
      <c r="E20" s="119" t="s">
        <v>52</v>
      </c>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row>
    <row r="21" spans="2:41" outlineLevel="1" x14ac:dyDescent="0.2">
      <c r="B21" s="73"/>
      <c r="C21" s="78" t="s">
        <v>101</v>
      </c>
      <c r="D21" s="74"/>
      <c r="E21" s="120"/>
      <c r="F21" s="80">
        <f t="shared" ref="F21:AN21" si="73">SUM(F19:F20)</f>
        <v>0</v>
      </c>
      <c r="G21" s="80">
        <f t="shared" si="73"/>
        <v>0</v>
      </c>
      <c r="H21" s="80">
        <f t="shared" si="73"/>
        <v>0</v>
      </c>
      <c r="I21" s="80">
        <f t="shared" si="73"/>
        <v>0</v>
      </c>
      <c r="J21" s="80">
        <f t="shared" si="73"/>
        <v>0</v>
      </c>
      <c r="K21" s="80">
        <f t="shared" si="73"/>
        <v>0</v>
      </c>
      <c r="L21" s="80">
        <f t="shared" si="73"/>
        <v>0</v>
      </c>
      <c r="M21" s="80">
        <f t="shared" si="73"/>
        <v>0</v>
      </c>
      <c r="N21" s="80">
        <f t="shared" si="73"/>
        <v>0</v>
      </c>
      <c r="O21" s="80">
        <f t="shared" si="73"/>
        <v>0</v>
      </c>
      <c r="P21" s="80">
        <f t="shared" si="73"/>
        <v>0</v>
      </c>
      <c r="Q21" s="80">
        <f t="shared" si="73"/>
        <v>0</v>
      </c>
      <c r="R21" s="80">
        <f t="shared" si="73"/>
        <v>0</v>
      </c>
      <c r="S21" s="80">
        <f t="shared" si="73"/>
        <v>0</v>
      </c>
      <c r="T21" s="80">
        <f t="shared" si="73"/>
        <v>0</v>
      </c>
      <c r="U21" s="80">
        <f t="shared" si="73"/>
        <v>0</v>
      </c>
      <c r="V21" s="80">
        <f t="shared" si="73"/>
        <v>0</v>
      </c>
      <c r="W21" s="80">
        <f t="shared" si="73"/>
        <v>0</v>
      </c>
      <c r="X21" s="80">
        <f t="shared" si="73"/>
        <v>0</v>
      </c>
      <c r="Y21" s="80">
        <f t="shared" si="73"/>
        <v>0</v>
      </c>
      <c r="Z21" s="80">
        <f t="shared" si="73"/>
        <v>0</v>
      </c>
      <c r="AA21" s="80">
        <f t="shared" si="73"/>
        <v>0</v>
      </c>
      <c r="AB21" s="80">
        <f t="shared" si="73"/>
        <v>0</v>
      </c>
      <c r="AC21" s="80">
        <f t="shared" si="73"/>
        <v>0</v>
      </c>
      <c r="AD21" s="80">
        <f t="shared" si="73"/>
        <v>0</v>
      </c>
      <c r="AE21" s="80">
        <f t="shared" si="73"/>
        <v>0</v>
      </c>
      <c r="AF21" s="80">
        <f t="shared" si="73"/>
        <v>0</v>
      </c>
      <c r="AG21" s="80">
        <f t="shared" si="73"/>
        <v>0</v>
      </c>
      <c r="AH21" s="80">
        <f t="shared" si="73"/>
        <v>0</v>
      </c>
      <c r="AI21" s="80">
        <f t="shared" si="73"/>
        <v>0</v>
      </c>
      <c r="AJ21" s="80">
        <f t="shared" si="73"/>
        <v>0</v>
      </c>
      <c r="AK21" s="80">
        <f t="shared" si="73"/>
        <v>0</v>
      </c>
      <c r="AL21" s="80">
        <f t="shared" si="73"/>
        <v>0</v>
      </c>
      <c r="AM21" s="80">
        <f t="shared" si="73"/>
        <v>0</v>
      </c>
      <c r="AN21" s="80">
        <f t="shared" si="73"/>
        <v>0</v>
      </c>
    </row>
    <row r="22" spans="2:41" outlineLevel="1" x14ac:dyDescent="0.2">
      <c r="B22" s="73"/>
      <c r="C22" s="78" t="s">
        <v>96</v>
      </c>
      <c r="D22" s="78"/>
      <c r="E22" s="120"/>
      <c r="F22" s="80">
        <f t="shared" ref="F22:AN22" si="74">F18+F21</f>
        <v>0</v>
      </c>
      <c r="G22" s="80">
        <f t="shared" si="74"/>
        <v>0</v>
      </c>
      <c r="H22" s="80">
        <f t="shared" si="74"/>
        <v>0</v>
      </c>
      <c r="I22" s="80">
        <f t="shared" si="74"/>
        <v>0</v>
      </c>
      <c r="J22" s="80">
        <f t="shared" si="74"/>
        <v>0</v>
      </c>
      <c r="K22" s="80">
        <f t="shared" si="74"/>
        <v>0</v>
      </c>
      <c r="L22" s="80">
        <f t="shared" si="74"/>
        <v>0</v>
      </c>
      <c r="M22" s="80">
        <f t="shared" si="74"/>
        <v>0</v>
      </c>
      <c r="N22" s="80">
        <f t="shared" si="74"/>
        <v>0</v>
      </c>
      <c r="O22" s="80">
        <f t="shared" si="74"/>
        <v>0</v>
      </c>
      <c r="P22" s="80">
        <f t="shared" si="74"/>
        <v>0</v>
      </c>
      <c r="Q22" s="80">
        <f t="shared" si="74"/>
        <v>0</v>
      </c>
      <c r="R22" s="80">
        <f t="shared" si="74"/>
        <v>0</v>
      </c>
      <c r="S22" s="80">
        <f t="shared" si="74"/>
        <v>0</v>
      </c>
      <c r="T22" s="80">
        <f t="shared" si="74"/>
        <v>0</v>
      </c>
      <c r="U22" s="80">
        <f t="shared" si="74"/>
        <v>0</v>
      </c>
      <c r="V22" s="80">
        <f t="shared" si="74"/>
        <v>0</v>
      </c>
      <c r="W22" s="80">
        <f t="shared" si="74"/>
        <v>0</v>
      </c>
      <c r="X22" s="80">
        <f t="shared" si="74"/>
        <v>0</v>
      </c>
      <c r="Y22" s="80">
        <f t="shared" si="74"/>
        <v>0</v>
      </c>
      <c r="Z22" s="80">
        <f t="shared" si="74"/>
        <v>0</v>
      </c>
      <c r="AA22" s="80">
        <f t="shared" si="74"/>
        <v>0</v>
      </c>
      <c r="AB22" s="80">
        <f t="shared" si="74"/>
        <v>0</v>
      </c>
      <c r="AC22" s="80">
        <f t="shared" si="74"/>
        <v>0</v>
      </c>
      <c r="AD22" s="80">
        <f t="shared" si="74"/>
        <v>0</v>
      </c>
      <c r="AE22" s="80">
        <f t="shared" si="74"/>
        <v>0</v>
      </c>
      <c r="AF22" s="80">
        <f t="shared" si="74"/>
        <v>0</v>
      </c>
      <c r="AG22" s="80">
        <f t="shared" si="74"/>
        <v>0</v>
      </c>
      <c r="AH22" s="80">
        <f t="shared" si="74"/>
        <v>0</v>
      </c>
      <c r="AI22" s="80">
        <f t="shared" si="74"/>
        <v>0</v>
      </c>
      <c r="AJ22" s="80">
        <f t="shared" si="74"/>
        <v>0</v>
      </c>
      <c r="AK22" s="80">
        <f t="shared" si="74"/>
        <v>0</v>
      </c>
      <c r="AL22" s="80">
        <f t="shared" si="74"/>
        <v>0</v>
      </c>
      <c r="AM22" s="80">
        <f t="shared" si="74"/>
        <v>0</v>
      </c>
      <c r="AN22" s="80">
        <f t="shared" si="74"/>
        <v>0</v>
      </c>
    </row>
    <row r="23" spans="2:41" s="85" customFormat="1" outlineLevel="1" x14ac:dyDescent="0.2">
      <c r="B23" s="73"/>
      <c r="C23" s="372" t="s">
        <v>309</v>
      </c>
      <c r="D23" s="373"/>
      <c r="E23" s="345">
        <v>0</v>
      </c>
      <c r="F23" s="84">
        <f>$E$23*F18</f>
        <v>0</v>
      </c>
      <c r="G23" s="84">
        <f>$E$23*G18</f>
        <v>0</v>
      </c>
      <c r="H23" s="84">
        <f t="shared" ref="H23:AN23" si="75">$E$23*H18</f>
        <v>0</v>
      </c>
      <c r="I23" s="84">
        <f t="shared" si="75"/>
        <v>0</v>
      </c>
      <c r="J23" s="84">
        <f t="shared" si="75"/>
        <v>0</v>
      </c>
      <c r="K23" s="84">
        <f t="shared" si="75"/>
        <v>0</v>
      </c>
      <c r="L23" s="84">
        <f t="shared" si="75"/>
        <v>0</v>
      </c>
      <c r="M23" s="84">
        <f t="shared" si="75"/>
        <v>0</v>
      </c>
      <c r="N23" s="84">
        <f t="shared" si="75"/>
        <v>0</v>
      </c>
      <c r="O23" s="84">
        <f t="shared" si="75"/>
        <v>0</v>
      </c>
      <c r="P23" s="84">
        <f t="shared" si="75"/>
        <v>0</v>
      </c>
      <c r="Q23" s="84">
        <f t="shared" si="75"/>
        <v>0</v>
      </c>
      <c r="R23" s="84">
        <f t="shared" si="75"/>
        <v>0</v>
      </c>
      <c r="S23" s="84">
        <f t="shared" si="75"/>
        <v>0</v>
      </c>
      <c r="T23" s="84">
        <f t="shared" si="75"/>
        <v>0</v>
      </c>
      <c r="U23" s="84">
        <f t="shared" si="75"/>
        <v>0</v>
      </c>
      <c r="V23" s="84">
        <f t="shared" si="75"/>
        <v>0</v>
      </c>
      <c r="W23" s="84">
        <f t="shared" si="75"/>
        <v>0</v>
      </c>
      <c r="X23" s="84">
        <f t="shared" si="75"/>
        <v>0</v>
      </c>
      <c r="Y23" s="84">
        <f t="shared" si="75"/>
        <v>0</v>
      </c>
      <c r="Z23" s="84">
        <f t="shared" si="75"/>
        <v>0</v>
      </c>
      <c r="AA23" s="84">
        <f t="shared" si="75"/>
        <v>0</v>
      </c>
      <c r="AB23" s="84">
        <f t="shared" si="75"/>
        <v>0</v>
      </c>
      <c r="AC23" s="84">
        <f t="shared" si="75"/>
        <v>0</v>
      </c>
      <c r="AD23" s="84">
        <f t="shared" si="75"/>
        <v>0</v>
      </c>
      <c r="AE23" s="84">
        <f t="shared" si="75"/>
        <v>0</v>
      </c>
      <c r="AF23" s="84">
        <f t="shared" si="75"/>
        <v>0</v>
      </c>
      <c r="AG23" s="84">
        <f t="shared" si="75"/>
        <v>0</v>
      </c>
      <c r="AH23" s="84">
        <f t="shared" si="75"/>
        <v>0</v>
      </c>
      <c r="AI23" s="84">
        <f t="shared" si="75"/>
        <v>0</v>
      </c>
      <c r="AJ23" s="84">
        <f t="shared" si="75"/>
        <v>0</v>
      </c>
      <c r="AK23" s="84">
        <f t="shared" si="75"/>
        <v>0</v>
      </c>
      <c r="AL23" s="84">
        <f t="shared" si="75"/>
        <v>0</v>
      </c>
      <c r="AM23" s="84">
        <f t="shared" si="75"/>
        <v>0</v>
      </c>
      <c r="AN23" s="84">
        <f t="shared" si="75"/>
        <v>0</v>
      </c>
    </row>
    <row r="24" spans="2:41" outlineLevel="1" x14ac:dyDescent="0.2">
      <c r="B24" s="368" t="s">
        <v>279</v>
      </c>
      <c r="C24" s="74" t="s">
        <v>308</v>
      </c>
      <c r="D24" s="74"/>
      <c r="E24" s="287"/>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row>
    <row r="25" spans="2:41" s="85" customFormat="1" outlineLevel="1" x14ac:dyDescent="0.2">
      <c r="B25" s="369"/>
      <c r="C25" s="74" t="s">
        <v>170</v>
      </c>
      <c r="D25" s="74"/>
      <c r="E25" s="345">
        <v>0</v>
      </c>
      <c r="F25" s="25">
        <f>IF($E$24="",0,IF(Admin!F$2&lt;$E$24,0,F18*$E$25))</f>
        <v>0</v>
      </c>
      <c r="G25" s="25">
        <f>IF($E$24="",0,IF(Admin!G$2&lt;$E$24,0,G18*$E$25))</f>
        <v>0</v>
      </c>
      <c r="H25" s="25">
        <f>IF($E$24="",0,IF(Admin!H$2&lt;$E$24,0,H18*$E$25))</f>
        <v>0</v>
      </c>
      <c r="I25" s="25">
        <f>IF($E$24="",0,IF(Admin!I$2&lt;$E$24,0,I18*$E$25))</f>
        <v>0</v>
      </c>
      <c r="J25" s="25">
        <f>IF($E$24="",0,IF(Admin!J$2&lt;$E$24,0,J18*$E$25))</f>
        <v>0</v>
      </c>
      <c r="K25" s="25">
        <f>IF($E$24="",0,IF(Admin!K$2&lt;$E$24,0,K18*$E$25))</f>
        <v>0</v>
      </c>
      <c r="L25" s="25">
        <f>IF($E$24="",0,IF(Admin!L$2&lt;$E$24,0,L18*$E$25))</f>
        <v>0</v>
      </c>
      <c r="M25" s="25">
        <f>IF($E$24="",0,IF(Admin!M$2&lt;$E$24,0,M18*$E$25))</f>
        <v>0</v>
      </c>
      <c r="N25" s="25">
        <f>IF($E$24="",0,IF(Admin!N$2&lt;$E$24,0,N18*$E$25))</f>
        <v>0</v>
      </c>
      <c r="O25" s="25">
        <f>IF($E$24="",0,IF(Admin!O$2&lt;$E$24,0,O18*$E$25))</f>
        <v>0</v>
      </c>
      <c r="P25" s="25">
        <f>IF($E$24="",0,IF(Admin!P$2&lt;$E$24,0,P18*$E$25))</f>
        <v>0</v>
      </c>
      <c r="Q25" s="25">
        <f>IF($E$24="",0,IF(Admin!Q$2&lt;$E$24,0,Q18*$E$25))</f>
        <v>0</v>
      </c>
      <c r="R25" s="25">
        <f>IF($E$24="",0,IF(Admin!R$2&lt;$E$24,0,R18*$E$25))</f>
        <v>0</v>
      </c>
      <c r="S25" s="25">
        <f>IF($E$24="",0,IF(Admin!S$2&lt;$E$24,0,S18*$E$25))</f>
        <v>0</v>
      </c>
      <c r="T25" s="25">
        <f>IF($E$24="",0,IF(Admin!T$2&lt;$E$24,0,T18*$E$25))</f>
        <v>0</v>
      </c>
      <c r="U25" s="25">
        <f>IF($E$24="",0,IF(Admin!U$2&lt;$E$24,0,U18*$E$25))</f>
        <v>0</v>
      </c>
      <c r="V25" s="25">
        <f>IF($E$24="",0,IF(Admin!V$2&lt;$E$24,0,V18*$E$25))</f>
        <v>0</v>
      </c>
      <c r="W25" s="25">
        <f>IF($E$24="",0,IF(Admin!W$2&lt;$E$24,0,W18*$E$25))</f>
        <v>0</v>
      </c>
      <c r="X25" s="25">
        <f>IF($E$24="",0,IF(Admin!X$2&lt;$E$24,0,X18*$E$25))</f>
        <v>0</v>
      </c>
      <c r="Y25" s="25">
        <f>IF($E$24="",0,IF(Admin!Y$2&lt;$E$24,0,Y18*$E$25))</f>
        <v>0</v>
      </c>
      <c r="Z25" s="25">
        <f>IF($E$24="",0,IF(Admin!Z$2&lt;$E$24,0,Z18*$E$25))</f>
        <v>0</v>
      </c>
      <c r="AA25" s="25">
        <f>IF($E$24="",0,IF(Admin!AA$2&lt;$E$24,0,AA18*$E$25))</f>
        <v>0</v>
      </c>
      <c r="AB25" s="25">
        <f>IF($E$24="",0,IF(Admin!AB$2&lt;$E$24,0,AB18*$E$25))</f>
        <v>0</v>
      </c>
      <c r="AC25" s="25">
        <f>IF($E$24="",0,IF(Admin!AC$2&lt;$E$24,0,AC18*$E$25))</f>
        <v>0</v>
      </c>
      <c r="AD25" s="25">
        <f>IF($E$24="",0,IF(Admin!AD$2&lt;$E$24,0,AD18*$E$25))</f>
        <v>0</v>
      </c>
      <c r="AE25" s="25">
        <f>IF($E$24="",0,IF(Admin!AE$2&lt;$E$24,0,AE18*$E$25))</f>
        <v>0</v>
      </c>
      <c r="AF25" s="25">
        <f>IF($E$24="",0,IF(Admin!AF$2&lt;$E$24,0,AF18*$E$25))</f>
        <v>0</v>
      </c>
      <c r="AG25" s="25">
        <f>IF($E$24="",0,IF(Admin!AG$2&lt;$E$24,0,AG18*$E$25))</f>
        <v>0</v>
      </c>
      <c r="AH25" s="25">
        <f>IF($E$24="",0,IF(Admin!AH$2&lt;$E$24,0,AH18*$E$25))</f>
        <v>0</v>
      </c>
      <c r="AI25" s="25">
        <f>IF($E$24="",0,IF(Admin!AI$2&lt;$E$24,0,AI18*$E$25))</f>
        <v>0</v>
      </c>
      <c r="AJ25" s="25">
        <f>IF($E$24="",0,IF(Admin!AJ$2&lt;$E$24,0,AJ18*$E$25))</f>
        <v>0</v>
      </c>
      <c r="AK25" s="25">
        <f>IF($E$24="",0,IF(Admin!AK$2&lt;$E$24,0,AK18*$E$25))</f>
        <v>0</v>
      </c>
      <c r="AL25" s="25">
        <f>IF($E$24="",0,IF(Admin!AL$2&lt;$E$24,0,AL18*$E$25))</f>
        <v>0</v>
      </c>
      <c r="AM25" s="25">
        <f>IF($E$24="",0,IF(Admin!AM$2&lt;$E$24,0,AM18*$E$25))</f>
        <v>0</v>
      </c>
      <c r="AN25" s="25">
        <f>IF($E$24="",0,IF(Admin!AN$2&lt;$E$24,0,AN18*$E$25))</f>
        <v>0</v>
      </c>
    </row>
    <row r="26" spans="2:41" s="87" customFormat="1" outlineLevel="1" x14ac:dyDescent="0.2">
      <c r="B26" s="73"/>
      <c r="C26" s="78" t="s">
        <v>171</v>
      </c>
      <c r="D26" s="78"/>
      <c r="E26" s="121"/>
      <c r="F26" s="86">
        <f>F25+F23</f>
        <v>0</v>
      </c>
      <c r="G26" s="86">
        <f t="shared" ref="G26:AN26" si="76">G25+G23</f>
        <v>0</v>
      </c>
      <c r="H26" s="86">
        <f t="shared" si="76"/>
        <v>0</v>
      </c>
      <c r="I26" s="86">
        <f t="shared" si="76"/>
        <v>0</v>
      </c>
      <c r="J26" s="86">
        <f t="shared" si="76"/>
        <v>0</v>
      </c>
      <c r="K26" s="86">
        <f t="shared" si="76"/>
        <v>0</v>
      </c>
      <c r="L26" s="86">
        <f t="shared" si="76"/>
        <v>0</v>
      </c>
      <c r="M26" s="86">
        <f t="shared" si="76"/>
        <v>0</v>
      </c>
      <c r="N26" s="86">
        <f t="shared" si="76"/>
        <v>0</v>
      </c>
      <c r="O26" s="86">
        <f t="shared" si="76"/>
        <v>0</v>
      </c>
      <c r="P26" s="86">
        <f t="shared" si="76"/>
        <v>0</v>
      </c>
      <c r="Q26" s="86">
        <f t="shared" si="76"/>
        <v>0</v>
      </c>
      <c r="R26" s="86">
        <f t="shared" si="76"/>
        <v>0</v>
      </c>
      <c r="S26" s="86">
        <f t="shared" si="76"/>
        <v>0</v>
      </c>
      <c r="T26" s="86">
        <f t="shared" si="76"/>
        <v>0</v>
      </c>
      <c r="U26" s="86">
        <f t="shared" si="76"/>
        <v>0</v>
      </c>
      <c r="V26" s="86">
        <f t="shared" si="76"/>
        <v>0</v>
      </c>
      <c r="W26" s="86">
        <f t="shared" si="76"/>
        <v>0</v>
      </c>
      <c r="X26" s="86">
        <f t="shared" si="76"/>
        <v>0</v>
      </c>
      <c r="Y26" s="86">
        <f t="shared" si="76"/>
        <v>0</v>
      </c>
      <c r="Z26" s="86">
        <f t="shared" si="76"/>
        <v>0</v>
      </c>
      <c r="AA26" s="86">
        <f t="shared" si="76"/>
        <v>0</v>
      </c>
      <c r="AB26" s="86">
        <f t="shared" si="76"/>
        <v>0</v>
      </c>
      <c r="AC26" s="86">
        <f t="shared" si="76"/>
        <v>0</v>
      </c>
      <c r="AD26" s="86">
        <f t="shared" si="76"/>
        <v>0</v>
      </c>
      <c r="AE26" s="86">
        <f t="shared" si="76"/>
        <v>0</v>
      </c>
      <c r="AF26" s="86">
        <f t="shared" si="76"/>
        <v>0</v>
      </c>
      <c r="AG26" s="86">
        <f t="shared" si="76"/>
        <v>0</v>
      </c>
      <c r="AH26" s="86">
        <f t="shared" si="76"/>
        <v>0</v>
      </c>
      <c r="AI26" s="86">
        <f t="shared" si="76"/>
        <v>0</v>
      </c>
      <c r="AJ26" s="86">
        <f t="shared" si="76"/>
        <v>0</v>
      </c>
      <c r="AK26" s="86">
        <f t="shared" si="76"/>
        <v>0</v>
      </c>
      <c r="AL26" s="86">
        <f t="shared" si="76"/>
        <v>0</v>
      </c>
      <c r="AM26" s="86">
        <f t="shared" si="76"/>
        <v>0</v>
      </c>
      <c r="AN26" s="86">
        <f t="shared" si="76"/>
        <v>0</v>
      </c>
    </row>
    <row r="27" spans="2:41" outlineLevel="1" x14ac:dyDescent="0.2">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row>
    <row r="28" spans="2:41" x14ac:dyDescent="0.2">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row>
    <row r="29" spans="2:41" outlineLevel="1" x14ac:dyDescent="0.2">
      <c r="B29" s="75" t="s">
        <v>172</v>
      </c>
      <c r="C29" s="292" t="s">
        <v>175</v>
      </c>
      <c r="D29" s="291"/>
      <c r="E29" s="89"/>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row>
    <row r="30" spans="2:41" outlineLevel="1" x14ac:dyDescent="0.2">
      <c r="B30" s="73"/>
      <c r="C30" s="78" t="s">
        <v>94</v>
      </c>
      <c r="D30" s="74"/>
      <c r="E30" s="119"/>
      <c r="F30" s="79">
        <v>0</v>
      </c>
      <c r="G30" s="80">
        <f t="shared" ref="G30" si="77">F34</f>
        <v>0</v>
      </c>
      <c r="H30" s="80">
        <f t="shared" ref="H30" si="78">G34</f>
        <v>0</v>
      </c>
      <c r="I30" s="80">
        <f t="shared" ref="I30" si="79">H34</f>
        <v>0</v>
      </c>
      <c r="J30" s="80">
        <f t="shared" ref="J30" si="80">I34</f>
        <v>0</v>
      </c>
      <c r="K30" s="80">
        <f t="shared" ref="K30" si="81">J34</f>
        <v>0</v>
      </c>
      <c r="L30" s="80">
        <f t="shared" ref="L30" si="82">K34</f>
        <v>0</v>
      </c>
      <c r="M30" s="80">
        <f t="shared" ref="M30" si="83">L34</f>
        <v>0</v>
      </c>
      <c r="N30" s="80">
        <f t="shared" ref="N30" si="84">M34</f>
        <v>0</v>
      </c>
      <c r="O30" s="80">
        <f t="shared" ref="O30" si="85">N34</f>
        <v>0</v>
      </c>
      <c r="P30" s="80">
        <f t="shared" ref="P30" si="86">O34</f>
        <v>0</v>
      </c>
      <c r="Q30" s="80">
        <f t="shared" ref="Q30" si="87">P34</f>
        <v>0</v>
      </c>
      <c r="R30" s="80">
        <f t="shared" ref="R30" si="88">Q34</f>
        <v>0</v>
      </c>
      <c r="S30" s="80">
        <f t="shared" ref="S30" si="89">R34</f>
        <v>0</v>
      </c>
      <c r="T30" s="80">
        <f t="shared" ref="T30" si="90">S34</f>
        <v>0</v>
      </c>
      <c r="U30" s="80">
        <f t="shared" ref="U30" si="91">T34</f>
        <v>0</v>
      </c>
      <c r="V30" s="80">
        <f t="shared" ref="V30" si="92">U34</f>
        <v>0</v>
      </c>
      <c r="W30" s="80">
        <f t="shared" ref="W30" si="93">V34</f>
        <v>0</v>
      </c>
      <c r="X30" s="80">
        <f t="shared" ref="X30" si="94">W34</f>
        <v>0</v>
      </c>
      <c r="Y30" s="80">
        <f t="shared" ref="Y30" si="95">X34</f>
        <v>0</v>
      </c>
      <c r="Z30" s="80">
        <f t="shared" ref="Z30" si="96">Y34</f>
        <v>0</v>
      </c>
      <c r="AA30" s="80">
        <f t="shared" ref="AA30" si="97">Z34</f>
        <v>0</v>
      </c>
      <c r="AB30" s="80">
        <f t="shared" ref="AB30" si="98">AA34</f>
        <v>0</v>
      </c>
      <c r="AC30" s="80">
        <f t="shared" ref="AC30" si="99">AB34</f>
        <v>0</v>
      </c>
      <c r="AD30" s="80">
        <f t="shared" ref="AD30" si="100">AC34</f>
        <v>0</v>
      </c>
      <c r="AE30" s="80">
        <f t="shared" ref="AE30" si="101">AD34</f>
        <v>0</v>
      </c>
      <c r="AF30" s="80">
        <f t="shared" ref="AF30" si="102">AE34</f>
        <v>0</v>
      </c>
      <c r="AG30" s="80">
        <f t="shared" ref="AG30" si="103">AF34</f>
        <v>0</v>
      </c>
      <c r="AH30" s="80">
        <f t="shared" ref="AH30" si="104">AG34</f>
        <v>0</v>
      </c>
      <c r="AI30" s="80">
        <f t="shared" ref="AI30" si="105">AH34</f>
        <v>0</v>
      </c>
      <c r="AJ30" s="80">
        <f t="shared" ref="AJ30" si="106">AI34</f>
        <v>0</v>
      </c>
      <c r="AK30" s="80">
        <f t="shared" ref="AK30" si="107">AJ34</f>
        <v>0</v>
      </c>
      <c r="AL30" s="80">
        <f t="shared" ref="AL30" si="108">AK34</f>
        <v>0</v>
      </c>
      <c r="AM30" s="80">
        <f t="shared" ref="AM30" si="109">AL34</f>
        <v>0</v>
      </c>
      <c r="AN30" s="80">
        <f t="shared" ref="AN30" si="110">AM34</f>
        <v>0</v>
      </c>
    </row>
    <row r="31" spans="2:41" outlineLevel="1" x14ac:dyDescent="0.2">
      <c r="B31" s="73"/>
      <c r="C31" s="372" t="s">
        <v>95</v>
      </c>
      <c r="D31" s="373"/>
      <c r="E31" s="119"/>
      <c r="F31" s="288"/>
      <c r="G31" s="288"/>
      <c r="H31" s="288"/>
      <c r="I31" s="288"/>
      <c r="J31" s="288"/>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row>
    <row r="32" spans="2:41" ht="13.5" customHeight="1" outlineLevel="1" x14ac:dyDescent="0.2">
      <c r="B32" s="73"/>
      <c r="C32" s="74" t="s">
        <v>168</v>
      </c>
      <c r="D32" s="74"/>
      <c r="E32" s="119" t="s">
        <v>52</v>
      </c>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row>
    <row r="33" spans="2:41" outlineLevel="1" x14ac:dyDescent="0.2">
      <c r="B33" s="73" t="s">
        <v>52</v>
      </c>
      <c r="C33" s="78" t="s">
        <v>101</v>
      </c>
      <c r="D33" s="74"/>
      <c r="E33" s="120"/>
      <c r="F33" s="80">
        <f t="shared" ref="F33:AN33" si="111">SUM(F31:F32)</f>
        <v>0</v>
      </c>
      <c r="G33" s="80">
        <f t="shared" si="111"/>
        <v>0</v>
      </c>
      <c r="H33" s="80">
        <f t="shared" si="111"/>
        <v>0</v>
      </c>
      <c r="I33" s="80">
        <f t="shared" si="111"/>
        <v>0</v>
      </c>
      <c r="J33" s="80">
        <f t="shared" si="111"/>
        <v>0</v>
      </c>
      <c r="K33" s="80">
        <f t="shared" si="111"/>
        <v>0</v>
      </c>
      <c r="L33" s="80">
        <f t="shared" si="111"/>
        <v>0</v>
      </c>
      <c r="M33" s="80">
        <f t="shared" si="111"/>
        <v>0</v>
      </c>
      <c r="N33" s="80">
        <f t="shared" si="111"/>
        <v>0</v>
      </c>
      <c r="O33" s="80">
        <f t="shared" si="111"/>
        <v>0</v>
      </c>
      <c r="P33" s="80">
        <f t="shared" si="111"/>
        <v>0</v>
      </c>
      <c r="Q33" s="80">
        <f t="shared" si="111"/>
        <v>0</v>
      </c>
      <c r="R33" s="80">
        <f t="shared" si="111"/>
        <v>0</v>
      </c>
      <c r="S33" s="80">
        <f t="shared" si="111"/>
        <v>0</v>
      </c>
      <c r="T33" s="80">
        <f t="shared" si="111"/>
        <v>0</v>
      </c>
      <c r="U33" s="80">
        <f t="shared" si="111"/>
        <v>0</v>
      </c>
      <c r="V33" s="80">
        <f t="shared" si="111"/>
        <v>0</v>
      </c>
      <c r="W33" s="80">
        <f t="shared" si="111"/>
        <v>0</v>
      </c>
      <c r="X33" s="80">
        <f t="shared" si="111"/>
        <v>0</v>
      </c>
      <c r="Y33" s="80">
        <f t="shared" si="111"/>
        <v>0</v>
      </c>
      <c r="Z33" s="80">
        <f t="shared" si="111"/>
        <v>0</v>
      </c>
      <c r="AA33" s="80">
        <f t="shared" si="111"/>
        <v>0</v>
      </c>
      <c r="AB33" s="80">
        <f t="shared" si="111"/>
        <v>0</v>
      </c>
      <c r="AC33" s="80">
        <f t="shared" si="111"/>
        <v>0</v>
      </c>
      <c r="AD33" s="80">
        <f t="shared" si="111"/>
        <v>0</v>
      </c>
      <c r="AE33" s="80">
        <f t="shared" si="111"/>
        <v>0</v>
      </c>
      <c r="AF33" s="80">
        <f t="shared" si="111"/>
        <v>0</v>
      </c>
      <c r="AG33" s="80">
        <f t="shared" si="111"/>
        <v>0</v>
      </c>
      <c r="AH33" s="80">
        <f t="shared" si="111"/>
        <v>0</v>
      </c>
      <c r="AI33" s="80">
        <f t="shared" si="111"/>
        <v>0</v>
      </c>
      <c r="AJ33" s="80">
        <f t="shared" si="111"/>
        <v>0</v>
      </c>
      <c r="AK33" s="80">
        <f t="shared" si="111"/>
        <v>0</v>
      </c>
      <c r="AL33" s="80">
        <f t="shared" si="111"/>
        <v>0</v>
      </c>
      <c r="AM33" s="80">
        <f t="shared" si="111"/>
        <v>0</v>
      </c>
      <c r="AN33" s="80">
        <f t="shared" si="111"/>
        <v>0</v>
      </c>
    </row>
    <row r="34" spans="2:41" outlineLevel="1" x14ac:dyDescent="0.2">
      <c r="B34" s="73"/>
      <c r="C34" s="78" t="s">
        <v>96</v>
      </c>
      <c r="D34" s="78"/>
      <c r="E34" s="120"/>
      <c r="F34" s="80">
        <f>F30+F33</f>
        <v>0</v>
      </c>
      <c r="G34" s="80">
        <f t="shared" ref="G34:AN34" si="112">G30+G33</f>
        <v>0</v>
      </c>
      <c r="H34" s="80">
        <f t="shared" si="112"/>
        <v>0</v>
      </c>
      <c r="I34" s="80">
        <f t="shared" si="112"/>
        <v>0</v>
      </c>
      <c r="J34" s="80">
        <f t="shared" si="112"/>
        <v>0</v>
      </c>
      <c r="K34" s="80">
        <f t="shared" si="112"/>
        <v>0</v>
      </c>
      <c r="L34" s="80">
        <f t="shared" si="112"/>
        <v>0</v>
      </c>
      <c r="M34" s="80">
        <f t="shared" si="112"/>
        <v>0</v>
      </c>
      <c r="N34" s="80">
        <f t="shared" si="112"/>
        <v>0</v>
      </c>
      <c r="O34" s="80">
        <f t="shared" si="112"/>
        <v>0</v>
      </c>
      <c r="P34" s="80">
        <f t="shared" si="112"/>
        <v>0</v>
      </c>
      <c r="Q34" s="80">
        <f t="shared" si="112"/>
        <v>0</v>
      </c>
      <c r="R34" s="80">
        <f t="shared" si="112"/>
        <v>0</v>
      </c>
      <c r="S34" s="80">
        <f t="shared" si="112"/>
        <v>0</v>
      </c>
      <c r="T34" s="80">
        <f t="shared" si="112"/>
        <v>0</v>
      </c>
      <c r="U34" s="80">
        <f t="shared" si="112"/>
        <v>0</v>
      </c>
      <c r="V34" s="80">
        <f t="shared" si="112"/>
        <v>0</v>
      </c>
      <c r="W34" s="80">
        <f t="shared" si="112"/>
        <v>0</v>
      </c>
      <c r="X34" s="80">
        <f t="shared" si="112"/>
        <v>0</v>
      </c>
      <c r="Y34" s="80">
        <f t="shared" si="112"/>
        <v>0</v>
      </c>
      <c r="Z34" s="80">
        <f t="shared" si="112"/>
        <v>0</v>
      </c>
      <c r="AA34" s="80">
        <f t="shared" si="112"/>
        <v>0</v>
      </c>
      <c r="AB34" s="80">
        <f t="shared" si="112"/>
        <v>0</v>
      </c>
      <c r="AC34" s="80">
        <f t="shared" si="112"/>
        <v>0</v>
      </c>
      <c r="AD34" s="80">
        <f t="shared" si="112"/>
        <v>0</v>
      </c>
      <c r="AE34" s="80">
        <f t="shared" si="112"/>
        <v>0</v>
      </c>
      <c r="AF34" s="80">
        <f t="shared" si="112"/>
        <v>0</v>
      </c>
      <c r="AG34" s="80">
        <f t="shared" si="112"/>
        <v>0</v>
      </c>
      <c r="AH34" s="80">
        <f t="shared" si="112"/>
        <v>0</v>
      </c>
      <c r="AI34" s="80">
        <f t="shared" si="112"/>
        <v>0</v>
      </c>
      <c r="AJ34" s="80">
        <f t="shared" si="112"/>
        <v>0</v>
      </c>
      <c r="AK34" s="80">
        <f t="shared" si="112"/>
        <v>0</v>
      </c>
      <c r="AL34" s="80">
        <f t="shared" si="112"/>
        <v>0</v>
      </c>
      <c r="AM34" s="80">
        <f t="shared" si="112"/>
        <v>0</v>
      </c>
      <c r="AN34" s="80">
        <f t="shared" si="112"/>
        <v>0</v>
      </c>
    </row>
    <row r="35" spans="2:41" s="85" customFormat="1" outlineLevel="1" x14ac:dyDescent="0.2">
      <c r="B35" s="73"/>
      <c r="C35" s="372" t="s">
        <v>288</v>
      </c>
      <c r="D35" s="373"/>
      <c r="E35" s="345">
        <v>0</v>
      </c>
      <c r="F35" s="84">
        <f>$E$35*F30</f>
        <v>0</v>
      </c>
      <c r="G35" s="84">
        <f t="shared" ref="G35:AN35" si="113">$E$35*G30</f>
        <v>0</v>
      </c>
      <c r="H35" s="84">
        <f t="shared" si="113"/>
        <v>0</v>
      </c>
      <c r="I35" s="84">
        <f t="shared" si="113"/>
        <v>0</v>
      </c>
      <c r="J35" s="84">
        <f t="shared" si="113"/>
        <v>0</v>
      </c>
      <c r="K35" s="84">
        <f t="shared" si="113"/>
        <v>0</v>
      </c>
      <c r="L35" s="84">
        <f t="shared" si="113"/>
        <v>0</v>
      </c>
      <c r="M35" s="84">
        <f t="shared" si="113"/>
        <v>0</v>
      </c>
      <c r="N35" s="84">
        <f t="shared" si="113"/>
        <v>0</v>
      </c>
      <c r="O35" s="84">
        <f t="shared" si="113"/>
        <v>0</v>
      </c>
      <c r="P35" s="84">
        <f t="shared" si="113"/>
        <v>0</v>
      </c>
      <c r="Q35" s="84">
        <f t="shared" si="113"/>
        <v>0</v>
      </c>
      <c r="R35" s="84">
        <f t="shared" si="113"/>
        <v>0</v>
      </c>
      <c r="S35" s="84">
        <f t="shared" si="113"/>
        <v>0</v>
      </c>
      <c r="T35" s="84">
        <f t="shared" si="113"/>
        <v>0</v>
      </c>
      <c r="U35" s="84">
        <f t="shared" si="113"/>
        <v>0</v>
      </c>
      <c r="V35" s="84">
        <f t="shared" si="113"/>
        <v>0</v>
      </c>
      <c r="W35" s="84">
        <f t="shared" si="113"/>
        <v>0</v>
      </c>
      <c r="X35" s="84">
        <f t="shared" si="113"/>
        <v>0</v>
      </c>
      <c r="Y35" s="84">
        <f t="shared" si="113"/>
        <v>0</v>
      </c>
      <c r="Z35" s="84">
        <f t="shared" si="113"/>
        <v>0</v>
      </c>
      <c r="AA35" s="84">
        <f>$E$35*AA30</f>
        <v>0</v>
      </c>
      <c r="AB35" s="84">
        <f t="shared" si="113"/>
        <v>0</v>
      </c>
      <c r="AC35" s="84">
        <f t="shared" si="113"/>
        <v>0</v>
      </c>
      <c r="AD35" s="84">
        <f t="shared" si="113"/>
        <v>0</v>
      </c>
      <c r="AE35" s="84">
        <f t="shared" si="113"/>
        <v>0</v>
      </c>
      <c r="AF35" s="84">
        <f t="shared" si="113"/>
        <v>0</v>
      </c>
      <c r="AG35" s="84">
        <f t="shared" si="113"/>
        <v>0</v>
      </c>
      <c r="AH35" s="84">
        <f t="shared" si="113"/>
        <v>0</v>
      </c>
      <c r="AI35" s="84">
        <f t="shared" si="113"/>
        <v>0</v>
      </c>
      <c r="AJ35" s="84">
        <f t="shared" si="113"/>
        <v>0</v>
      </c>
      <c r="AK35" s="84">
        <f t="shared" si="113"/>
        <v>0</v>
      </c>
      <c r="AL35" s="84">
        <f t="shared" si="113"/>
        <v>0</v>
      </c>
      <c r="AM35" s="84">
        <f t="shared" si="113"/>
        <v>0</v>
      </c>
      <c r="AN35" s="84">
        <f t="shared" si="113"/>
        <v>0</v>
      </c>
    </row>
    <row r="36" spans="2:41" outlineLevel="1" x14ac:dyDescent="0.2">
      <c r="B36" s="370" t="s">
        <v>279</v>
      </c>
      <c r="C36" s="74" t="s">
        <v>169</v>
      </c>
      <c r="D36" s="74"/>
      <c r="E36" s="287"/>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row>
    <row r="37" spans="2:41" s="85" customFormat="1" outlineLevel="1" x14ac:dyDescent="0.2">
      <c r="B37" s="371"/>
      <c r="C37" s="74" t="s">
        <v>170</v>
      </c>
      <c r="D37" s="74"/>
      <c r="E37" s="345">
        <v>0</v>
      </c>
      <c r="F37" s="25">
        <f>IF($E$36="",0,IF(Admin!F$2&lt;$E$36,0,F30*$E$37))</f>
        <v>0</v>
      </c>
      <c r="G37" s="25">
        <f>IF($E$36="",0,IF(Admin!G$2&lt;$E$36,0,G30*$E$37))</f>
        <v>0</v>
      </c>
      <c r="H37" s="25">
        <f>IF($E$36="",0,IF(Admin!H$2&lt;$E$36,0,H30*$E$37))</f>
        <v>0</v>
      </c>
      <c r="I37" s="25">
        <f>IF($E$36="",0,IF(Admin!I$2&lt;$E$36,0,I30*$E$37))</f>
        <v>0</v>
      </c>
      <c r="J37" s="25">
        <f>IF($E$36="",0,IF(Admin!J$2&lt;$E$36,0,J30*$E$37))</f>
        <v>0</v>
      </c>
      <c r="K37" s="25">
        <f>IF($E$36="",0,IF(Admin!K$2&lt;$E$36,0,K30*$E$37))</f>
        <v>0</v>
      </c>
      <c r="L37" s="25">
        <f>IF($E$36="",0,IF(Admin!L$2&lt;$E$36,0,L30*$E$37))</f>
        <v>0</v>
      </c>
      <c r="M37" s="25">
        <f>IF($E$36="",0,IF(Admin!M$2&lt;$E$36,0,M30*$E$37))</f>
        <v>0</v>
      </c>
      <c r="N37" s="25">
        <f>IF($E$36="",0,IF(Admin!N$2&lt;$E$36,0,N30*$E$37))</f>
        <v>0</v>
      </c>
      <c r="O37" s="25">
        <f>IF($E$36="",0,IF(Admin!O$2&lt;$E$36,0,O30*$E$37))</f>
        <v>0</v>
      </c>
      <c r="P37" s="25">
        <f>IF($E$36="",0,IF(Admin!P$2&lt;$E$36,0,P30*$E$37))</f>
        <v>0</v>
      </c>
      <c r="Q37" s="25">
        <f>IF($E$36="",0,IF(Admin!Q$2&lt;$E$36,0,Q30*$E$37))</f>
        <v>0</v>
      </c>
      <c r="R37" s="25">
        <f>IF($E$36="",0,IF(Admin!R$2&lt;$E$36,0,R30*$E$37))</f>
        <v>0</v>
      </c>
      <c r="S37" s="25">
        <f>IF($E$36="",0,IF(Admin!S$2&lt;$E$36,0,S30*$E$37))</f>
        <v>0</v>
      </c>
      <c r="T37" s="25">
        <f>IF($E$36="",0,IF(Admin!T$2&lt;$E$36,0,T30*$E$37))</f>
        <v>0</v>
      </c>
      <c r="U37" s="25">
        <f>IF($E$36="",0,IF(Admin!U$2&lt;$E$36,0,U30*$E$37))</f>
        <v>0</v>
      </c>
      <c r="V37" s="25">
        <f>IF($E$36="",0,IF(Admin!V$2&lt;$E$36,0,V30*$E$37))</f>
        <v>0</v>
      </c>
      <c r="W37" s="25">
        <f>IF($E$36="",0,IF(Admin!W$2&lt;$E$36,0,W30*$E$37))</f>
        <v>0</v>
      </c>
      <c r="X37" s="25">
        <f>IF($E$36="",0,IF(Admin!X$2&lt;$E$36,0,X30*$E$37))</f>
        <v>0</v>
      </c>
      <c r="Y37" s="25">
        <f>IF($E$36="",0,IF(Admin!Y$2&lt;$E$36,0,Y30*$E$37))</f>
        <v>0</v>
      </c>
      <c r="Z37" s="25">
        <f>IF($E$36="",0,IF(Admin!Z$2&lt;$E$36,0,Z30*$E$37))</f>
        <v>0</v>
      </c>
      <c r="AA37" s="25">
        <f>IF($E$36="",0,IF(Admin!AA$2&lt;$E$36,0,AA30*$E$37))</f>
        <v>0</v>
      </c>
      <c r="AB37" s="25">
        <f>IF($E$36="",0,IF(Admin!AB$2&lt;$E$36,0,AB30*$E$37))</f>
        <v>0</v>
      </c>
      <c r="AC37" s="25">
        <f>IF($E$36="",0,IF(Admin!AC$2&lt;$E$36,0,AC30*$E$37))</f>
        <v>0</v>
      </c>
      <c r="AD37" s="25">
        <f>IF($E$36="",0,IF(Admin!AD$2&lt;$E$36,0,AD30*$E$37))</f>
        <v>0</v>
      </c>
      <c r="AE37" s="25">
        <f>IF($E$36="",0,IF(Admin!AE$2&lt;$E$36,0,AE30*$E$37))</f>
        <v>0</v>
      </c>
      <c r="AF37" s="25">
        <f>IF($E$36="",0,IF(Admin!AF$2&lt;$E$36,0,AF30*$E$37))</f>
        <v>0</v>
      </c>
      <c r="AG37" s="25">
        <f>IF($E$36="",0,IF(Admin!AG$2&lt;$E$36,0,AG30*$E$37))</f>
        <v>0</v>
      </c>
      <c r="AH37" s="25">
        <f>IF($E$36="",0,IF(Admin!AH$2&lt;$E$36,0,AH30*$E$37))</f>
        <v>0</v>
      </c>
      <c r="AI37" s="25">
        <f>IF($E$36="",0,IF(Admin!AI$2&lt;$E$36,0,AI30*$E$37))</f>
        <v>0</v>
      </c>
      <c r="AJ37" s="25">
        <f>IF($E$36="",0,IF(Admin!AJ$2&lt;$E$36,0,AJ30*$E$37))</f>
        <v>0</v>
      </c>
      <c r="AK37" s="25">
        <f>IF($E$36="",0,IF(Admin!AK$2&lt;$E$36,0,AK30*$E$37))</f>
        <v>0</v>
      </c>
      <c r="AL37" s="25">
        <f>IF($E$36="",0,IF(Admin!AL$2&lt;$E$36,0,AL30*$E$37))</f>
        <v>0</v>
      </c>
      <c r="AM37" s="25">
        <f>IF($E$36="",0,IF(Admin!AM$2&lt;$E$36,0,AM30*$E$37))</f>
        <v>0</v>
      </c>
      <c r="AN37" s="25">
        <f>IF($E$36="",0,IF(Admin!AN$2&lt;$E$36,0,AN30*$E$37))</f>
        <v>0</v>
      </c>
    </row>
    <row r="38" spans="2:41" s="87" customFormat="1" outlineLevel="1" x14ac:dyDescent="0.2">
      <c r="B38" s="73"/>
      <c r="C38" s="78" t="s">
        <v>171</v>
      </c>
      <c r="D38" s="78"/>
      <c r="E38" s="121"/>
      <c r="F38" s="86">
        <f>F37+F35</f>
        <v>0</v>
      </c>
      <c r="G38" s="86">
        <f t="shared" ref="G38:AN38" si="114">G37+G35</f>
        <v>0</v>
      </c>
      <c r="H38" s="86">
        <f t="shared" si="114"/>
        <v>0</v>
      </c>
      <c r="I38" s="86">
        <f t="shared" si="114"/>
        <v>0</v>
      </c>
      <c r="J38" s="86">
        <f t="shared" si="114"/>
        <v>0</v>
      </c>
      <c r="K38" s="86">
        <f t="shared" si="114"/>
        <v>0</v>
      </c>
      <c r="L38" s="86">
        <f t="shared" si="114"/>
        <v>0</v>
      </c>
      <c r="M38" s="86">
        <f t="shared" si="114"/>
        <v>0</v>
      </c>
      <c r="N38" s="86">
        <f t="shared" si="114"/>
        <v>0</v>
      </c>
      <c r="O38" s="86">
        <f t="shared" si="114"/>
        <v>0</v>
      </c>
      <c r="P38" s="86">
        <f t="shared" si="114"/>
        <v>0</v>
      </c>
      <c r="Q38" s="86">
        <f t="shared" si="114"/>
        <v>0</v>
      </c>
      <c r="R38" s="86">
        <f t="shared" si="114"/>
        <v>0</v>
      </c>
      <c r="S38" s="86">
        <f t="shared" si="114"/>
        <v>0</v>
      </c>
      <c r="T38" s="86">
        <f t="shared" si="114"/>
        <v>0</v>
      </c>
      <c r="U38" s="86">
        <f t="shared" si="114"/>
        <v>0</v>
      </c>
      <c r="V38" s="86">
        <f t="shared" si="114"/>
        <v>0</v>
      </c>
      <c r="W38" s="86">
        <f t="shared" si="114"/>
        <v>0</v>
      </c>
      <c r="X38" s="86">
        <f t="shared" si="114"/>
        <v>0</v>
      </c>
      <c r="Y38" s="86">
        <f t="shared" si="114"/>
        <v>0</v>
      </c>
      <c r="Z38" s="86">
        <f t="shared" si="114"/>
        <v>0</v>
      </c>
      <c r="AA38" s="86">
        <f t="shared" si="114"/>
        <v>0</v>
      </c>
      <c r="AB38" s="86">
        <f t="shared" si="114"/>
        <v>0</v>
      </c>
      <c r="AC38" s="86">
        <f t="shared" si="114"/>
        <v>0</v>
      </c>
      <c r="AD38" s="86">
        <f t="shared" si="114"/>
        <v>0</v>
      </c>
      <c r="AE38" s="86">
        <f t="shared" si="114"/>
        <v>0</v>
      </c>
      <c r="AF38" s="86">
        <f t="shared" si="114"/>
        <v>0</v>
      </c>
      <c r="AG38" s="86">
        <f t="shared" si="114"/>
        <v>0</v>
      </c>
      <c r="AH38" s="86">
        <f t="shared" si="114"/>
        <v>0</v>
      </c>
      <c r="AI38" s="86">
        <f t="shared" si="114"/>
        <v>0</v>
      </c>
      <c r="AJ38" s="86">
        <f t="shared" si="114"/>
        <v>0</v>
      </c>
      <c r="AK38" s="86">
        <f t="shared" si="114"/>
        <v>0</v>
      </c>
      <c r="AL38" s="86">
        <f t="shared" si="114"/>
        <v>0</v>
      </c>
      <c r="AM38" s="86">
        <f t="shared" si="114"/>
        <v>0</v>
      </c>
      <c r="AN38" s="86">
        <f t="shared" si="114"/>
        <v>0</v>
      </c>
    </row>
    <row r="39" spans="2:41" outlineLevel="1" x14ac:dyDescent="0.2">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row>
    <row r="40" spans="2:41" x14ac:dyDescent="0.2">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row>
    <row r="41" spans="2:41" outlineLevel="1" x14ac:dyDescent="0.2">
      <c r="B41" s="75" t="s">
        <v>173</v>
      </c>
      <c r="C41" s="292" t="s">
        <v>165</v>
      </c>
      <c r="D41" s="291"/>
      <c r="E41" s="89"/>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row>
    <row r="42" spans="2:41" outlineLevel="1" x14ac:dyDescent="0.2">
      <c r="B42" s="73"/>
      <c r="C42" s="78" t="s">
        <v>94</v>
      </c>
      <c r="D42" s="74"/>
      <c r="E42" s="119"/>
      <c r="F42" s="79">
        <v>0</v>
      </c>
      <c r="G42" s="80">
        <f t="shared" ref="G42" si="115">F47</f>
        <v>0</v>
      </c>
      <c r="H42" s="80">
        <f t="shared" ref="H42" si="116">G47</f>
        <v>0</v>
      </c>
      <c r="I42" s="80">
        <f t="shared" ref="I42" si="117">H47</f>
        <v>0</v>
      </c>
      <c r="J42" s="80">
        <f t="shared" ref="J42" si="118">I47</f>
        <v>0</v>
      </c>
      <c r="K42" s="80">
        <f t="shared" ref="K42" si="119">J47</f>
        <v>0</v>
      </c>
      <c r="L42" s="80">
        <f t="shared" ref="L42" si="120">K47</f>
        <v>0</v>
      </c>
      <c r="M42" s="80">
        <f t="shared" ref="M42" si="121">L47</f>
        <v>0</v>
      </c>
      <c r="N42" s="80">
        <f t="shared" ref="N42" si="122">M47</f>
        <v>0</v>
      </c>
      <c r="O42" s="80">
        <f t="shared" ref="O42" si="123">N47</f>
        <v>0</v>
      </c>
      <c r="P42" s="80">
        <f t="shared" ref="P42" si="124">O47</f>
        <v>0</v>
      </c>
      <c r="Q42" s="80">
        <f t="shared" ref="Q42" si="125">P47</f>
        <v>0</v>
      </c>
      <c r="R42" s="80">
        <f t="shared" ref="R42" si="126">Q47</f>
        <v>0</v>
      </c>
      <c r="S42" s="80">
        <f t="shared" ref="S42" si="127">R47</f>
        <v>0</v>
      </c>
      <c r="T42" s="80">
        <f t="shared" ref="T42" si="128">S47</f>
        <v>0</v>
      </c>
      <c r="U42" s="80">
        <f t="shared" ref="U42" si="129">T47</f>
        <v>0</v>
      </c>
      <c r="V42" s="80">
        <f t="shared" ref="V42" si="130">U47</f>
        <v>0</v>
      </c>
      <c r="W42" s="80">
        <f t="shared" ref="W42" si="131">V47</f>
        <v>0</v>
      </c>
      <c r="X42" s="80">
        <f t="shared" ref="X42" si="132">W47</f>
        <v>0</v>
      </c>
      <c r="Y42" s="80">
        <f t="shared" ref="Y42" si="133">X47</f>
        <v>0</v>
      </c>
      <c r="Z42" s="80">
        <f t="shared" ref="Z42" si="134">Y47</f>
        <v>0</v>
      </c>
      <c r="AA42" s="80">
        <f t="shared" ref="AA42" si="135">Z47</f>
        <v>0</v>
      </c>
      <c r="AB42" s="80">
        <f t="shared" ref="AB42" si="136">AA47</f>
        <v>0</v>
      </c>
      <c r="AC42" s="80">
        <f t="shared" ref="AC42" si="137">AB47</f>
        <v>0</v>
      </c>
      <c r="AD42" s="80">
        <f t="shared" ref="AD42" si="138">AC47</f>
        <v>0</v>
      </c>
      <c r="AE42" s="80">
        <f t="shared" ref="AE42" si="139">AD47</f>
        <v>0</v>
      </c>
      <c r="AF42" s="80">
        <f t="shared" ref="AF42" si="140">AE47</f>
        <v>0</v>
      </c>
      <c r="AG42" s="80">
        <f t="shared" ref="AG42" si="141">AF47</f>
        <v>0</v>
      </c>
      <c r="AH42" s="80">
        <f t="shared" ref="AH42" si="142">AG47</f>
        <v>0</v>
      </c>
      <c r="AI42" s="80">
        <f t="shared" ref="AI42" si="143">AH47</f>
        <v>0</v>
      </c>
      <c r="AJ42" s="80">
        <f t="shared" ref="AJ42" si="144">AI47</f>
        <v>0</v>
      </c>
      <c r="AK42" s="80">
        <f t="shared" ref="AK42" si="145">AJ47</f>
        <v>0</v>
      </c>
      <c r="AL42" s="80">
        <f t="shared" ref="AL42" si="146">AK47</f>
        <v>0</v>
      </c>
      <c r="AM42" s="80">
        <f t="shared" ref="AM42" si="147">AL47</f>
        <v>0</v>
      </c>
      <c r="AN42" s="80">
        <f t="shared" ref="AN42" si="148">AM47</f>
        <v>0</v>
      </c>
    </row>
    <row r="43" spans="2:41" outlineLevel="1" x14ac:dyDescent="0.2">
      <c r="B43" s="75" t="s">
        <v>149</v>
      </c>
      <c r="C43" s="372" t="s">
        <v>95</v>
      </c>
      <c r="D43" s="373"/>
      <c r="E43" s="119"/>
      <c r="F43" s="288"/>
      <c r="G43" s="288"/>
      <c r="H43" s="288"/>
      <c r="I43" s="288"/>
      <c r="J43" s="288"/>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row>
    <row r="44" spans="2:41" ht="13.5" customHeight="1" outlineLevel="1" x14ac:dyDescent="0.2">
      <c r="B44" s="90" t="s">
        <v>149</v>
      </c>
      <c r="C44" s="74" t="s">
        <v>100</v>
      </c>
      <c r="D44" s="74"/>
      <c r="E44" s="119" t="s">
        <v>52</v>
      </c>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row>
    <row r="45" spans="2:41" ht="13.5" customHeight="1" outlineLevel="1" x14ac:dyDescent="0.2">
      <c r="B45" s="75" t="s">
        <v>278</v>
      </c>
      <c r="C45" s="74" t="s">
        <v>289</v>
      </c>
      <c r="D45" s="74"/>
      <c r="E45" s="345">
        <v>0</v>
      </c>
      <c r="F45" s="91"/>
      <c r="G45" s="91"/>
      <c r="H45" s="91"/>
      <c r="I45" s="91"/>
      <c r="J45" s="92"/>
      <c r="K45" s="93">
        <f>IF(($J$47*$E$45-K44)&lt;K42,-$J$47*$E$45,IF((($J$47*$E$45-K44)=K42),-$J$47*$E$45,IF(AND((($J$47*$E$45-K44)&gt;K42),(K44&lt;K42)),-K42-K44,0)))</f>
        <v>0</v>
      </c>
      <c r="L45" s="93">
        <f t="shared" ref="L45:AN45" si="149">IF(($J$47*$E$45-L44)&lt;L42,-$J$47*$E$45,IF((($J$47*$E$45-L44)=L42),-$J$47*$E$45,IF(AND((($J$47*$E$45-L44)&gt;L42),(L44&lt;L42)),-L42-L44,0)))</f>
        <v>0</v>
      </c>
      <c r="M45" s="93">
        <f t="shared" si="149"/>
        <v>0</v>
      </c>
      <c r="N45" s="93">
        <f t="shared" si="149"/>
        <v>0</v>
      </c>
      <c r="O45" s="93">
        <f t="shared" si="149"/>
        <v>0</v>
      </c>
      <c r="P45" s="93">
        <f t="shared" si="149"/>
        <v>0</v>
      </c>
      <c r="Q45" s="93">
        <f t="shared" si="149"/>
        <v>0</v>
      </c>
      <c r="R45" s="93">
        <f t="shared" si="149"/>
        <v>0</v>
      </c>
      <c r="S45" s="93">
        <f t="shared" si="149"/>
        <v>0</v>
      </c>
      <c r="T45" s="93">
        <f t="shared" si="149"/>
        <v>0</v>
      </c>
      <c r="U45" s="93">
        <f t="shared" si="149"/>
        <v>0</v>
      </c>
      <c r="V45" s="93">
        <f t="shared" si="149"/>
        <v>0</v>
      </c>
      <c r="W45" s="93">
        <f t="shared" si="149"/>
        <v>0</v>
      </c>
      <c r="X45" s="93">
        <f t="shared" si="149"/>
        <v>0</v>
      </c>
      <c r="Y45" s="93">
        <f t="shared" si="149"/>
        <v>0</v>
      </c>
      <c r="Z45" s="93">
        <f t="shared" si="149"/>
        <v>0</v>
      </c>
      <c r="AA45" s="93">
        <f t="shared" si="149"/>
        <v>0</v>
      </c>
      <c r="AB45" s="93">
        <f t="shared" si="149"/>
        <v>0</v>
      </c>
      <c r="AC45" s="93">
        <f t="shared" si="149"/>
        <v>0</v>
      </c>
      <c r="AD45" s="93">
        <f t="shared" si="149"/>
        <v>0</v>
      </c>
      <c r="AE45" s="93">
        <f t="shared" si="149"/>
        <v>0</v>
      </c>
      <c r="AF45" s="93">
        <f t="shared" si="149"/>
        <v>0</v>
      </c>
      <c r="AG45" s="93">
        <f t="shared" si="149"/>
        <v>0</v>
      </c>
      <c r="AH45" s="93">
        <f t="shared" si="149"/>
        <v>0</v>
      </c>
      <c r="AI45" s="93">
        <f t="shared" si="149"/>
        <v>0</v>
      </c>
      <c r="AJ45" s="93">
        <f t="shared" si="149"/>
        <v>0</v>
      </c>
      <c r="AK45" s="93">
        <f t="shared" si="149"/>
        <v>0</v>
      </c>
      <c r="AL45" s="93">
        <f t="shared" si="149"/>
        <v>0</v>
      </c>
      <c r="AM45" s="93">
        <f t="shared" si="149"/>
        <v>0</v>
      </c>
      <c r="AN45" s="93">
        <f t="shared" si="149"/>
        <v>0</v>
      </c>
    </row>
    <row r="46" spans="2:41" outlineLevel="1" x14ac:dyDescent="0.2">
      <c r="B46" s="73"/>
      <c r="C46" s="78" t="s">
        <v>101</v>
      </c>
      <c r="D46" s="74"/>
      <c r="E46" s="120"/>
      <c r="F46" s="80">
        <f>SUM(F43:F45)</f>
        <v>0</v>
      </c>
      <c r="G46" s="80">
        <f>SUM(G43:G45)</f>
        <v>0</v>
      </c>
      <c r="H46" s="80">
        <f t="shared" ref="H46" si="150">SUM(H43:H45)</f>
        <v>0</v>
      </c>
      <c r="I46" s="80">
        <f>SUM(I43:I45)</f>
        <v>0</v>
      </c>
      <c r="J46" s="80">
        <f t="shared" ref="J46:AN46" si="151">SUM(J43:J45)</f>
        <v>0</v>
      </c>
      <c r="K46" s="80">
        <f t="shared" si="151"/>
        <v>0</v>
      </c>
      <c r="L46" s="80">
        <f t="shared" si="151"/>
        <v>0</v>
      </c>
      <c r="M46" s="80">
        <f t="shared" si="151"/>
        <v>0</v>
      </c>
      <c r="N46" s="80">
        <f t="shared" si="151"/>
        <v>0</v>
      </c>
      <c r="O46" s="80">
        <f t="shared" si="151"/>
        <v>0</v>
      </c>
      <c r="P46" s="80">
        <f t="shared" si="151"/>
        <v>0</v>
      </c>
      <c r="Q46" s="80">
        <f t="shared" si="151"/>
        <v>0</v>
      </c>
      <c r="R46" s="80">
        <f t="shared" si="151"/>
        <v>0</v>
      </c>
      <c r="S46" s="80">
        <f t="shared" si="151"/>
        <v>0</v>
      </c>
      <c r="T46" s="80">
        <f t="shared" si="151"/>
        <v>0</v>
      </c>
      <c r="U46" s="80">
        <f t="shared" si="151"/>
        <v>0</v>
      </c>
      <c r="V46" s="80">
        <f t="shared" si="151"/>
        <v>0</v>
      </c>
      <c r="W46" s="80">
        <f t="shared" si="151"/>
        <v>0</v>
      </c>
      <c r="X46" s="80">
        <f t="shared" si="151"/>
        <v>0</v>
      </c>
      <c r="Y46" s="80">
        <f t="shared" si="151"/>
        <v>0</v>
      </c>
      <c r="Z46" s="80">
        <f t="shared" si="151"/>
        <v>0</v>
      </c>
      <c r="AA46" s="80">
        <f t="shared" si="151"/>
        <v>0</v>
      </c>
      <c r="AB46" s="80">
        <f t="shared" si="151"/>
        <v>0</v>
      </c>
      <c r="AC46" s="80">
        <f t="shared" si="151"/>
        <v>0</v>
      </c>
      <c r="AD46" s="80">
        <f t="shared" si="151"/>
        <v>0</v>
      </c>
      <c r="AE46" s="80">
        <f t="shared" si="151"/>
        <v>0</v>
      </c>
      <c r="AF46" s="80">
        <f t="shared" si="151"/>
        <v>0</v>
      </c>
      <c r="AG46" s="80">
        <f t="shared" si="151"/>
        <v>0</v>
      </c>
      <c r="AH46" s="80">
        <f t="shared" si="151"/>
        <v>0</v>
      </c>
      <c r="AI46" s="80">
        <f t="shared" si="151"/>
        <v>0</v>
      </c>
      <c r="AJ46" s="80">
        <f t="shared" si="151"/>
        <v>0</v>
      </c>
      <c r="AK46" s="80">
        <f t="shared" si="151"/>
        <v>0</v>
      </c>
      <c r="AL46" s="80">
        <f t="shared" si="151"/>
        <v>0</v>
      </c>
      <c r="AM46" s="80">
        <f t="shared" si="151"/>
        <v>0</v>
      </c>
      <c r="AN46" s="80">
        <f t="shared" si="151"/>
        <v>0</v>
      </c>
    </row>
    <row r="47" spans="2:41" outlineLevel="1" x14ac:dyDescent="0.2">
      <c r="B47" s="73"/>
      <c r="C47" s="78" t="s">
        <v>96</v>
      </c>
      <c r="D47" s="78"/>
      <c r="E47" s="120"/>
      <c r="F47" s="80">
        <f>F42+F46</f>
        <v>0</v>
      </c>
      <c r="G47" s="80">
        <f>G42+G46</f>
        <v>0</v>
      </c>
      <c r="H47" s="80">
        <f t="shared" ref="H47" si="152">H42+H46</f>
        <v>0</v>
      </c>
      <c r="I47" s="80">
        <f>I42+I46</f>
        <v>0</v>
      </c>
      <c r="J47" s="80">
        <f t="shared" ref="J47:AN47" si="153">J42+J46</f>
        <v>0</v>
      </c>
      <c r="K47" s="80">
        <f t="shared" si="153"/>
        <v>0</v>
      </c>
      <c r="L47" s="80">
        <f t="shared" si="153"/>
        <v>0</v>
      </c>
      <c r="M47" s="80">
        <f t="shared" si="153"/>
        <v>0</v>
      </c>
      <c r="N47" s="80">
        <f t="shared" si="153"/>
        <v>0</v>
      </c>
      <c r="O47" s="80">
        <f t="shared" si="153"/>
        <v>0</v>
      </c>
      <c r="P47" s="80">
        <f t="shared" si="153"/>
        <v>0</v>
      </c>
      <c r="Q47" s="80">
        <f t="shared" si="153"/>
        <v>0</v>
      </c>
      <c r="R47" s="80">
        <f t="shared" si="153"/>
        <v>0</v>
      </c>
      <c r="S47" s="80">
        <f t="shared" si="153"/>
        <v>0</v>
      </c>
      <c r="T47" s="80">
        <f t="shared" si="153"/>
        <v>0</v>
      </c>
      <c r="U47" s="80">
        <f t="shared" si="153"/>
        <v>0</v>
      </c>
      <c r="V47" s="80">
        <f t="shared" si="153"/>
        <v>0</v>
      </c>
      <c r="W47" s="80">
        <f t="shared" si="153"/>
        <v>0</v>
      </c>
      <c r="X47" s="80">
        <f t="shared" si="153"/>
        <v>0</v>
      </c>
      <c r="Y47" s="80">
        <f t="shared" si="153"/>
        <v>0</v>
      </c>
      <c r="Z47" s="80">
        <f t="shared" si="153"/>
        <v>0</v>
      </c>
      <c r="AA47" s="80">
        <f t="shared" si="153"/>
        <v>0</v>
      </c>
      <c r="AB47" s="80">
        <f t="shared" si="153"/>
        <v>0</v>
      </c>
      <c r="AC47" s="80">
        <f t="shared" si="153"/>
        <v>0</v>
      </c>
      <c r="AD47" s="80">
        <f t="shared" si="153"/>
        <v>0</v>
      </c>
      <c r="AE47" s="80">
        <f t="shared" si="153"/>
        <v>0</v>
      </c>
      <c r="AF47" s="80">
        <f t="shared" si="153"/>
        <v>0</v>
      </c>
      <c r="AG47" s="80">
        <f t="shared" si="153"/>
        <v>0</v>
      </c>
      <c r="AH47" s="80">
        <f t="shared" si="153"/>
        <v>0</v>
      </c>
      <c r="AI47" s="80">
        <f t="shared" si="153"/>
        <v>0</v>
      </c>
      <c r="AJ47" s="80">
        <f t="shared" si="153"/>
        <v>0</v>
      </c>
      <c r="AK47" s="80">
        <f t="shared" si="153"/>
        <v>0</v>
      </c>
      <c r="AL47" s="80">
        <f t="shared" si="153"/>
        <v>0</v>
      </c>
      <c r="AM47" s="80">
        <f t="shared" si="153"/>
        <v>0</v>
      </c>
      <c r="AN47" s="80">
        <f t="shared" si="153"/>
        <v>0</v>
      </c>
    </row>
    <row r="48" spans="2:41" s="85" customFormat="1" outlineLevel="1" x14ac:dyDescent="0.2">
      <c r="B48" s="73"/>
      <c r="C48" s="372" t="s">
        <v>66</v>
      </c>
      <c r="D48" s="373"/>
      <c r="E48" s="345">
        <v>0</v>
      </c>
      <c r="F48" s="84">
        <f>(SUM(F42:F44)*$E$48)</f>
        <v>0</v>
      </c>
      <c r="G48" s="84">
        <f t="shared" ref="G48:AN48" si="154">(SUM(G42:G44)*$E$48)</f>
        <v>0</v>
      </c>
      <c r="H48" s="84">
        <f t="shared" si="154"/>
        <v>0</v>
      </c>
      <c r="I48" s="84">
        <f t="shared" si="154"/>
        <v>0</v>
      </c>
      <c r="J48" s="84">
        <f t="shared" si="154"/>
        <v>0</v>
      </c>
      <c r="K48" s="84">
        <f t="shared" si="154"/>
        <v>0</v>
      </c>
      <c r="L48" s="84">
        <f t="shared" si="154"/>
        <v>0</v>
      </c>
      <c r="M48" s="84">
        <f t="shared" si="154"/>
        <v>0</v>
      </c>
      <c r="N48" s="84">
        <f t="shared" si="154"/>
        <v>0</v>
      </c>
      <c r="O48" s="84">
        <f t="shared" si="154"/>
        <v>0</v>
      </c>
      <c r="P48" s="84">
        <f t="shared" si="154"/>
        <v>0</v>
      </c>
      <c r="Q48" s="84">
        <f t="shared" si="154"/>
        <v>0</v>
      </c>
      <c r="R48" s="84">
        <f t="shared" si="154"/>
        <v>0</v>
      </c>
      <c r="S48" s="84">
        <f t="shared" si="154"/>
        <v>0</v>
      </c>
      <c r="T48" s="84">
        <f t="shared" si="154"/>
        <v>0</v>
      </c>
      <c r="U48" s="84">
        <f t="shared" si="154"/>
        <v>0</v>
      </c>
      <c r="V48" s="84">
        <f t="shared" si="154"/>
        <v>0</v>
      </c>
      <c r="W48" s="84">
        <f t="shared" si="154"/>
        <v>0</v>
      </c>
      <c r="X48" s="84">
        <f t="shared" si="154"/>
        <v>0</v>
      </c>
      <c r="Y48" s="84">
        <f t="shared" si="154"/>
        <v>0</v>
      </c>
      <c r="Z48" s="84">
        <f t="shared" si="154"/>
        <v>0</v>
      </c>
      <c r="AA48" s="84">
        <f>(SUM(AA42:AA44)*$E$48)</f>
        <v>0</v>
      </c>
      <c r="AB48" s="84">
        <f t="shared" si="154"/>
        <v>0</v>
      </c>
      <c r="AC48" s="84">
        <f t="shared" si="154"/>
        <v>0</v>
      </c>
      <c r="AD48" s="84">
        <f t="shared" si="154"/>
        <v>0</v>
      </c>
      <c r="AE48" s="84">
        <f t="shared" si="154"/>
        <v>0</v>
      </c>
      <c r="AF48" s="84">
        <f t="shared" si="154"/>
        <v>0</v>
      </c>
      <c r="AG48" s="84">
        <f t="shared" si="154"/>
        <v>0</v>
      </c>
      <c r="AH48" s="84">
        <f t="shared" si="154"/>
        <v>0</v>
      </c>
      <c r="AI48" s="84">
        <f t="shared" si="154"/>
        <v>0</v>
      </c>
      <c r="AJ48" s="84">
        <f t="shared" si="154"/>
        <v>0</v>
      </c>
      <c r="AK48" s="84">
        <f t="shared" si="154"/>
        <v>0</v>
      </c>
      <c r="AL48" s="84">
        <f t="shared" si="154"/>
        <v>0</v>
      </c>
      <c r="AM48" s="84">
        <f t="shared" si="154"/>
        <v>0</v>
      </c>
      <c r="AN48" s="84">
        <f t="shared" si="154"/>
        <v>0</v>
      </c>
    </row>
    <row r="49" spans="2:41" ht="15" customHeight="1" outlineLevel="1" x14ac:dyDescent="0.2">
      <c r="B49" s="370" t="s">
        <v>279</v>
      </c>
      <c r="C49" s="74" t="s">
        <v>135</v>
      </c>
      <c r="D49" s="74"/>
      <c r="E49" s="287"/>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row>
    <row r="50" spans="2:41" s="85" customFormat="1" outlineLevel="1" x14ac:dyDescent="0.2">
      <c r="B50" s="371"/>
      <c r="C50" s="74" t="s">
        <v>140</v>
      </c>
      <c r="D50" s="74"/>
      <c r="E50" s="345">
        <v>0</v>
      </c>
      <c r="F50" s="25">
        <f>IF($E$49="",0,IF(Admin!F$2&lt;$E$49,0,SUM(F42:F44)*$E$50))</f>
        <v>0</v>
      </c>
      <c r="G50" s="25">
        <f>IF($E$49="",0,IF(Admin!G$2&lt;$E$49,0,SUM(G42:G44)*$E$50))</f>
        <v>0</v>
      </c>
      <c r="H50" s="25">
        <f>IF($E$49="",0,IF(Admin!H$2&lt;$E$49,0,SUM(H42:H44)*$E$50))</f>
        <v>0</v>
      </c>
      <c r="I50" s="25">
        <f>IF($E$49="",0,IF(Admin!I$2&lt;$E$49,0,SUM(I42:I44)*$E$50))</f>
        <v>0</v>
      </c>
      <c r="J50" s="25">
        <f>IF($E$49="",0,IF(Admin!J$2&lt;$E$49,0,SUM(J42:J44)*$E$50))</f>
        <v>0</v>
      </c>
      <c r="K50" s="25">
        <f>IF($E$49="",0,IF(Admin!K$2&lt;$E$49,0,SUM(K42:K44)*$E$50))</f>
        <v>0</v>
      </c>
      <c r="L50" s="25">
        <f>IF($E$49="",0,IF(Admin!L$2&lt;$E$49,0,SUM(L42:L44)*$E$50))</f>
        <v>0</v>
      </c>
      <c r="M50" s="25">
        <f>IF($E$49="",0,IF(Admin!M$2&lt;$E$49,0,SUM(M42:M44)*$E$50))</f>
        <v>0</v>
      </c>
      <c r="N50" s="25">
        <f>IF($E$49="",0,IF(Admin!N$2&lt;$E$49,0,SUM(N42:N44)*$E$50))</f>
        <v>0</v>
      </c>
      <c r="O50" s="25">
        <f>IF($E$49="",0,IF(Admin!O$2&lt;$E$49,0,SUM(O42:O44)*$E$50))</f>
        <v>0</v>
      </c>
      <c r="P50" s="25">
        <f>IF($E$49="",0,IF(Admin!P$2&lt;$E$49,0,SUM(P42:P44)*$E$50))</f>
        <v>0</v>
      </c>
      <c r="Q50" s="25">
        <f>IF($E$49="",0,IF(Admin!Q$2&lt;$E$49,0,SUM(Q42:Q44)*$E$50))</f>
        <v>0</v>
      </c>
      <c r="R50" s="25">
        <f>IF($E$49="",0,IF(Admin!R$2&lt;$E$49,0,SUM(R42:R44)*$E$50))</f>
        <v>0</v>
      </c>
      <c r="S50" s="25">
        <f>IF($E$49="",0,IF(Admin!S$2&lt;$E$49,0,SUM(S42:S44)*$E$50))</f>
        <v>0</v>
      </c>
      <c r="T50" s="25">
        <f>IF($E$49="",0,IF(Admin!T$2&lt;$E$49,0,SUM(T42:T44)*$E$50))</f>
        <v>0</v>
      </c>
      <c r="U50" s="25">
        <f>IF($E$49="",0,IF(Admin!U$2&lt;$E$49,0,SUM(U42:U44)*$E$50))</f>
        <v>0</v>
      </c>
      <c r="V50" s="25">
        <f>IF($E$49="",0,IF(Admin!V$2&lt;$E$49,0,SUM(V42:V44)*$E$50))</f>
        <v>0</v>
      </c>
      <c r="W50" s="25">
        <f>IF($E$49="",0,IF(Admin!W$2&lt;$E$49,0,SUM(W42:W44)*$E$50))</f>
        <v>0</v>
      </c>
      <c r="X50" s="25">
        <f>IF($E$49="",0,IF(Admin!X$2&lt;$E$49,0,SUM(X42:X44)*$E$50))</f>
        <v>0</v>
      </c>
      <c r="Y50" s="25">
        <f>IF($E$49="",0,IF(Admin!Y$2&lt;$E$49,0,SUM(Y42:Y44)*$E$50))</f>
        <v>0</v>
      </c>
      <c r="Z50" s="25">
        <f>IF($E$49="",0,IF(Admin!Z$2&lt;$E$49,0,SUM(Z42:Z44)*$E$50))</f>
        <v>0</v>
      </c>
      <c r="AA50" s="25">
        <f>IF($E$49="",0,IF(Admin!AA$2&lt;$E$49,0,SUM(AA42:AA44)*$E$50))</f>
        <v>0</v>
      </c>
      <c r="AB50" s="25">
        <f>IF($E$49="",0,IF(Admin!AB$2&lt;$E$49,0,SUM(AB42:AB44)*$E$50))</f>
        <v>0</v>
      </c>
      <c r="AC50" s="25">
        <f>IF($E$49="",0,IF(Admin!AC$2&lt;$E$49,0,SUM(AC42:AC44)*$E$50))</f>
        <v>0</v>
      </c>
      <c r="AD50" s="25">
        <f>IF($E$49="",0,IF(Admin!AD$2&lt;$E$49,0,SUM(AD42:AD44)*$E$50))</f>
        <v>0</v>
      </c>
      <c r="AE50" s="25">
        <f>IF($E$49="",0,IF(Admin!AE$2&lt;$E$49,0,SUM(AE42:AE44)*$E$50))</f>
        <v>0</v>
      </c>
      <c r="AF50" s="25">
        <f>IF($E$49="",0,IF(Admin!AF$2&lt;$E$49,0,SUM(AF42:AF44)*$E$50))</f>
        <v>0</v>
      </c>
      <c r="AG50" s="25">
        <f>IF($E$49="",0,IF(Admin!AG$2&lt;$E$49,0,SUM(AG42:AG44)*$E$50))</f>
        <v>0</v>
      </c>
      <c r="AH50" s="25">
        <f>IF($E$49="",0,IF(Admin!AH$2&lt;$E$49,0,SUM(AH42:AH44)*$E$50))</f>
        <v>0</v>
      </c>
      <c r="AI50" s="25">
        <f>IF($E$49="",0,IF(Admin!AI$2&lt;$E$49,0,SUM(AI42:AI44)*$E$50))</f>
        <v>0</v>
      </c>
      <c r="AJ50" s="25">
        <f>IF($E$49="",0,IF(Admin!AJ$2&lt;$E$49,0,SUM(AJ42:AJ44)*$E$50))</f>
        <v>0</v>
      </c>
      <c r="AK50" s="25">
        <f>IF($E$49="",0,IF(Admin!AK$2&lt;$E$49,0,SUM(AK42:AK44)*$E$50))</f>
        <v>0</v>
      </c>
      <c r="AL50" s="25">
        <f>IF($E$49="",0,IF(Admin!AL$2&lt;$E$49,0,SUM(AL42:AL44)*$E$50))</f>
        <v>0</v>
      </c>
      <c r="AM50" s="25">
        <f>IF($E$49="",0,IF(Admin!AM$2&lt;$E$49,0,SUM(AM42:AM44)*$E$50))</f>
        <v>0</v>
      </c>
      <c r="AN50" s="25">
        <f>IF($E$49="",0,IF(Admin!AN$2&lt;$E$49,0,SUM(AN42:AN44)*$E$50))</f>
        <v>0</v>
      </c>
    </row>
    <row r="51" spans="2:41" s="87" customFormat="1" outlineLevel="1" x14ac:dyDescent="0.2">
      <c r="B51" s="73"/>
      <c r="C51" s="78" t="s">
        <v>142</v>
      </c>
      <c r="D51" s="78"/>
      <c r="E51" s="121"/>
      <c r="F51" s="86">
        <f>F50+F48</f>
        <v>0</v>
      </c>
      <c r="G51" s="86">
        <f t="shared" ref="G51:AN51" si="155">G50+G48</f>
        <v>0</v>
      </c>
      <c r="H51" s="86">
        <f t="shared" si="155"/>
        <v>0</v>
      </c>
      <c r="I51" s="86">
        <f t="shared" si="155"/>
        <v>0</v>
      </c>
      <c r="J51" s="86">
        <f t="shared" si="155"/>
        <v>0</v>
      </c>
      <c r="K51" s="86">
        <f>K50+K48</f>
        <v>0</v>
      </c>
      <c r="L51" s="86">
        <f t="shared" si="155"/>
        <v>0</v>
      </c>
      <c r="M51" s="86">
        <f t="shared" si="155"/>
        <v>0</v>
      </c>
      <c r="N51" s="86">
        <f t="shared" si="155"/>
        <v>0</v>
      </c>
      <c r="O51" s="86">
        <f t="shared" si="155"/>
        <v>0</v>
      </c>
      <c r="P51" s="86">
        <f t="shared" si="155"/>
        <v>0</v>
      </c>
      <c r="Q51" s="86">
        <f t="shared" si="155"/>
        <v>0</v>
      </c>
      <c r="R51" s="86">
        <f t="shared" si="155"/>
        <v>0</v>
      </c>
      <c r="S51" s="86">
        <f t="shared" si="155"/>
        <v>0</v>
      </c>
      <c r="T51" s="86">
        <f t="shared" si="155"/>
        <v>0</v>
      </c>
      <c r="U51" s="86">
        <f t="shared" si="155"/>
        <v>0</v>
      </c>
      <c r="V51" s="86">
        <f t="shared" si="155"/>
        <v>0</v>
      </c>
      <c r="W51" s="86">
        <f t="shared" si="155"/>
        <v>0</v>
      </c>
      <c r="X51" s="86">
        <f t="shared" si="155"/>
        <v>0</v>
      </c>
      <c r="Y51" s="86">
        <f t="shared" si="155"/>
        <v>0</v>
      </c>
      <c r="Z51" s="86">
        <f t="shared" si="155"/>
        <v>0</v>
      </c>
      <c r="AA51" s="86">
        <f t="shared" si="155"/>
        <v>0</v>
      </c>
      <c r="AB51" s="86">
        <f t="shared" si="155"/>
        <v>0</v>
      </c>
      <c r="AC51" s="86">
        <f t="shared" si="155"/>
        <v>0</v>
      </c>
      <c r="AD51" s="86">
        <f t="shared" si="155"/>
        <v>0</v>
      </c>
      <c r="AE51" s="86">
        <f t="shared" si="155"/>
        <v>0</v>
      </c>
      <c r="AF51" s="86">
        <f t="shared" si="155"/>
        <v>0</v>
      </c>
      <c r="AG51" s="86">
        <f t="shared" si="155"/>
        <v>0</v>
      </c>
      <c r="AH51" s="86">
        <f t="shared" si="155"/>
        <v>0</v>
      </c>
      <c r="AI51" s="86">
        <f t="shared" si="155"/>
        <v>0</v>
      </c>
      <c r="AJ51" s="86">
        <f t="shared" si="155"/>
        <v>0</v>
      </c>
      <c r="AK51" s="86">
        <f t="shared" si="155"/>
        <v>0</v>
      </c>
      <c r="AL51" s="86">
        <f t="shared" si="155"/>
        <v>0</v>
      </c>
      <c r="AM51" s="86">
        <f t="shared" si="155"/>
        <v>0</v>
      </c>
      <c r="AN51" s="86">
        <f t="shared" si="155"/>
        <v>0</v>
      </c>
    </row>
    <row r="52" spans="2:41" outlineLevel="1" x14ac:dyDescent="0.2">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row>
    <row r="53" spans="2:41" s="85" customFormat="1" x14ac:dyDescent="0.2">
      <c r="B53" s="71"/>
      <c r="C53" s="70"/>
      <c r="D53" s="70"/>
      <c r="E53" s="94"/>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row>
    <row r="54" spans="2:41" outlineLevel="1" x14ac:dyDescent="0.2">
      <c r="B54" s="75" t="s">
        <v>173</v>
      </c>
      <c r="C54" s="292" t="s">
        <v>166</v>
      </c>
      <c r="D54" s="291"/>
      <c r="E54" s="89"/>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row>
    <row r="55" spans="2:41" outlineLevel="1" x14ac:dyDescent="0.2">
      <c r="B55" s="73"/>
      <c r="C55" s="78" t="s">
        <v>94</v>
      </c>
      <c r="D55" s="74"/>
      <c r="E55" s="119"/>
      <c r="F55" s="79">
        <v>0</v>
      </c>
      <c r="G55" s="80">
        <f t="shared" ref="G55" si="156">F60</f>
        <v>0</v>
      </c>
      <c r="H55" s="80">
        <f t="shared" ref="H55" si="157">G60</f>
        <v>0</v>
      </c>
      <c r="I55" s="80">
        <f t="shared" ref="I55" si="158">H60</f>
        <v>0</v>
      </c>
      <c r="J55" s="80">
        <f t="shared" ref="J55" si="159">I60</f>
        <v>0</v>
      </c>
      <c r="K55" s="80">
        <f t="shared" ref="K55" si="160">J60</f>
        <v>0</v>
      </c>
      <c r="L55" s="80">
        <f t="shared" ref="L55" si="161">K60</f>
        <v>0</v>
      </c>
      <c r="M55" s="80">
        <f t="shared" ref="M55" si="162">L60</f>
        <v>0</v>
      </c>
      <c r="N55" s="80">
        <f t="shared" ref="N55" si="163">M60</f>
        <v>0</v>
      </c>
      <c r="O55" s="80">
        <f t="shared" ref="O55" si="164">N60</f>
        <v>0</v>
      </c>
      <c r="P55" s="80">
        <f t="shared" ref="P55" si="165">O60</f>
        <v>0</v>
      </c>
      <c r="Q55" s="80">
        <f t="shared" ref="Q55" si="166">P60</f>
        <v>0</v>
      </c>
      <c r="R55" s="80">
        <f t="shared" ref="R55" si="167">Q60</f>
        <v>0</v>
      </c>
      <c r="S55" s="80">
        <f t="shared" ref="S55" si="168">R60</f>
        <v>0</v>
      </c>
      <c r="T55" s="80">
        <f t="shared" ref="T55" si="169">S60</f>
        <v>0</v>
      </c>
      <c r="U55" s="80">
        <f t="shared" ref="U55" si="170">T60</f>
        <v>0</v>
      </c>
      <c r="V55" s="80">
        <f t="shared" ref="V55" si="171">U60</f>
        <v>0</v>
      </c>
      <c r="W55" s="80">
        <f t="shared" ref="W55" si="172">V60</f>
        <v>0</v>
      </c>
      <c r="X55" s="80">
        <f t="shared" ref="X55" si="173">W60</f>
        <v>0</v>
      </c>
      <c r="Y55" s="80">
        <f t="shared" ref="Y55" si="174">X60</f>
        <v>0</v>
      </c>
      <c r="Z55" s="80">
        <f t="shared" ref="Z55" si="175">Y60</f>
        <v>0</v>
      </c>
      <c r="AA55" s="80">
        <f t="shared" ref="AA55" si="176">Z60</f>
        <v>0</v>
      </c>
      <c r="AB55" s="80">
        <f t="shared" ref="AB55" si="177">AA60</f>
        <v>0</v>
      </c>
      <c r="AC55" s="80">
        <f t="shared" ref="AC55" si="178">AB60</f>
        <v>0</v>
      </c>
      <c r="AD55" s="80">
        <f t="shared" ref="AD55" si="179">AC60</f>
        <v>0</v>
      </c>
      <c r="AE55" s="80">
        <f t="shared" ref="AE55" si="180">AD60</f>
        <v>0</v>
      </c>
      <c r="AF55" s="80">
        <f t="shared" ref="AF55" si="181">AE60</f>
        <v>0</v>
      </c>
      <c r="AG55" s="80">
        <f t="shared" ref="AG55" si="182">AF60</f>
        <v>0</v>
      </c>
      <c r="AH55" s="80">
        <f t="shared" ref="AH55" si="183">AG60</f>
        <v>0</v>
      </c>
      <c r="AI55" s="80">
        <f t="shared" ref="AI55" si="184">AH60</f>
        <v>0</v>
      </c>
      <c r="AJ55" s="80">
        <f t="shared" ref="AJ55" si="185">AI60</f>
        <v>0</v>
      </c>
      <c r="AK55" s="80">
        <f t="shared" ref="AK55" si="186">AJ60</f>
        <v>0</v>
      </c>
      <c r="AL55" s="80">
        <f t="shared" ref="AL55" si="187">AK60</f>
        <v>0</v>
      </c>
      <c r="AM55" s="80">
        <f t="shared" ref="AM55" si="188">AL60</f>
        <v>0</v>
      </c>
      <c r="AN55" s="80">
        <f t="shared" ref="AN55" si="189">AM60</f>
        <v>0</v>
      </c>
    </row>
    <row r="56" spans="2:41" outlineLevel="1" x14ac:dyDescent="0.2">
      <c r="B56" s="75" t="s">
        <v>149</v>
      </c>
      <c r="C56" s="372" t="s">
        <v>95</v>
      </c>
      <c r="D56" s="373"/>
      <c r="E56" s="119"/>
      <c r="F56" s="288"/>
      <c r="G56" s="288"/>
      <c r="H56" s="288"/>
      <c r="I56" s="288"/>
      <c r="J56" s="288"/>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row>
    <row r="57" spans="2:41" ht="13.5" customHeight="1" outlineLevel="1" x14ac:dyDescent="0.2">
      <c r="B57" s="90" t="s">
        <v>149</v>
      </c>
      <c r="C57" s="74" t="s">
        <v>100</v>
      </c>
      <c r="D57" s="74"/>
      <c r="E57" s="119" t="s">
        <v>52</v>
      </c>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89"/>
      <c r="AL57" s="289"/>
      <c r="AM57" s="289"/>
      <c r="AN57" s="289"/>
    </row>
    <row r="58" spans="2:41" ht="15" customHeight="1" outlineLevel="1" x14ac:dyDescent="0.2">
      <c r="B58" s="75" t="s">
        <v>278</v>
      </c>
      <c r="C58" s="74" t="s">
        <v>289</v>
      </c>
      <c r="D58" s="74"/>
      <c r="E58" s="345">
        <v>0</v>
      </c>
      <c r="F58" s="91"/>
      <c r="G58" s="91"/>
      <c r="H58" s="91"/>
      <c r="I58" s="91"/>
      <c r="J58" s="92"/>
      <c r="K58" s="93">
        <f>IF(($J$60*$E$58-K57)&lt;K55,-$J$60*$E$58,IF((($J$60*$E$58-K57)=K55),-$J$60*$E$58,IF(AND((($J$60*$E$58-K57)&gt;K55),(K57&lt;K55)),-K55-K57,0)))</f>
        <v>0</v>
      </c>
      <c r="L58" s="93">
        <f t="shared" ref="L58:Z58" si="190">IF(($J$60*$E$58-L57)&lt;L55,-$J$60*$E$58,IF((($J$60*$E$58-L57)=L55),-$J$60*$E$58,IF(AND((($J$60*$E$58-L57)&gt;L55),(L57&lt;L55)),-L55-L57,0)))</f>
        <v>0</v>
      </c>
      <c r="M58" s="93">
        <f t="shared" si="190"/>
        <v>0</v>
      </c>
      <c r="N58" s="93">
        <f t="shared" si="190"/>
        <v>0</v>
      </c>
      <c r="O58" s="93">
        <f t="shared" si="190"/>
        <v>0</v>
      </c>
      <c r="P58" s="93">
        <f t="shared" si="190"/>
        <v>0</v>
      </c>
      <c r="Q58" s="93">
        <f t="shared" si="190"/>
        <v>0</v>
      </c>
      <c r="R58" s="93">
        <f t="shared" si="190"/>
        <v>0</v>
      </c>
      <c r="S58" s="93">
        <f t="shared" si="190"/>
        <v>0</v>
      </c>
      <c r="T58" s="93">
        <f t="shared" si="190"/>
        <v>0</v>
      </c>
      <c r="U58" s="93">
        <f t="shared" si="190"/>
        <v>0</v>
      </c>
      <c r="V58" s="93">
        <f t="shared" si="190"/>
        <v>0</v>
      </c>
      <c r="W58" s="93">
        <f t="shared" si="190"/>
        <v>0</v>
      </c>
      <c r="X58" s="93">
        <f t="shared" si="190"/>
        <v>0</v>
      </c>
      <c r="Y58" s="93">
        <f t="shared" si="190"/>
        <v>0</v>
      </c>
      <c r="Z58" s="93">
        <f t="shared" si="190"/>
        <v>0</v>
      </c>
      <c r="AA58" s="93">
        <f>IF(($J$60*$E$58-AA57)&lt;AA55,-$J$60*$E$58,IF((($J$60*$E$58-AA57)=AA55),-$J$60*$E$58,IF(AND((($J$60*$E$58-AA57)&gt;AA55),(AA57&lt;AA55)),-AA55-AA57,0)))</f>
        <v>0</v>
      </c>
      <c r="AB58" s="93">
        <f t="shared" ref="AB58:AN58" si="191">IF(($J$60*$E$58-AB57)&lt;AB55,-$J$60*$E$58,IF((($J$60*$E$58-AB57)=AB55),-$J$60*$E$58,IF(AND((($J$60*$E$58-AB57)&gt;AB55),(AB57&lt;AB55)),-AB55-AB57,0)))</f>
        <v>0</v>
      </c>
      <c r="AC58" s="93">
        <f t="shared" si="191"/>
        <v>0</v>
      </c>
      <c r="AD58" s="93">
        <f t="shared" si="191"/>
        <v>0</v>
      </c>
      <c r="AE58" s="93">
        <f t="shared" si="191"/>
        <v>0</v>
      </c>
      <c r="AF58" s="93">
        <f t="shared" si="191"/>
        <v>0</v>
      </c>
      <c r="AG58" s="93">
        <f t="shared" si="191"/>
        <v>0</v>
      </c>
      <c r="AH58" s="93">
        <f t="shared" si="191"/>
        <v>0</v>
      </c>
      <c r="AI58" s="93">
        <f t="shared" si="191"/>
        <v>0</v>
      </c>
      <c r="AJ58" s="93">
        <f t="shared" si="191"/>
        <v>0</v>
      </c>
      <c r="AK58" s="93">
        <f t="shared" si="191"/>
        <v>0</v>
      </c>
      <c r="AL58" s="93">
        <f t="shared" si="191"/>
        <v>0</v>
      </c>
      <c r="AM58" s="93">
        <f t="shared" si="191"/>
        <v>0</v>
      </c>
      <c r="AN58" s="93">
        <f t="shared" si="191"/>
        <v>0</v>
      </c>
    </row>
    <row r="59" spans="2:41" outlineLevel="1" x14ac:dyDescent="0.2">
      <c r="B59" s="73"/>
      <c r="C59" s="78" t="s">
        <v>101</v>
      </c>
      <c r="D59" s="74"/>
      <c r="E59" s="120"/>
      <c r="F59" s="80">
        <f>SUM(F56:F58)</f>
        <v>0</v>
      </c>
      <c r="G59" s="80">
        <f t="shared" ref="G59:H59" si="192">SUM(G56:G58)</f>
        <v>0</v>
      </c>
      <c r="H59" s="80">
        <f t="shared" si="192"/>
        <v>0</v>
      </c>
      <c r="I59" s="80">
        <f>SUM(I56:I58)</f>
        <v>0</v>
      </c>
      <c r="J59" s="80">
        <f t="shared" ref="J59:AN59" si="193">SUM(J56:J58)</f>
        <v>0</v>
      </c>
      <c r="K59" s="80">
        <f t="shared" si="193"/>
        <v>0</v>
      </c>
      <c r="L59" s="80">
        <f>SUM(L56:L58)</f>
        <v>0</v>
      </c>
      <c r="M59" s="80">
        <f t="shared" si="193"/>
        <v>0</v>
      </c>
      <c r="N59" s="80">
        <f t="shared" si="193"/>
        <v>0</v>
      </c>
      <c r="O59" s="80">
        <f t="shared" si="193"/>
        <v>0</v>
      </c>
      <c r="P59" s="80">
        <f t="shared" si="193"/>
        <v>0</v>
      </c>
      <c r="Q59" s="80">
        <f t="shared" si="193"/>
        <v>0</v>
      </c>
      <c r="R59" s="80">
        <f t="shared" si="193"/>
        <v>0</v>
      </c>
      <c r="S59" s="80">
        <f t="shared" si="193"/>
        <v>0</v>
      </c>
      <c r="T59" s="80">
        <f t="shared" si="193"/>
        <v>0</v>
      </c>
      <c r="U59" s="80">
        <f t="shared" si="193"/>
        <v>0</v>
      </c>
      <c r="V59" s="80">
        <f t="shared" si="193"/>
        <v>0</v>
      </c>
      <c r="W59" s="80">
        <f t="shared" si="193"/>
        <v>0</v>
      </c>
      <c r="X59" s="80">
        <f t="shared" si="193"/>
        <v>0</v>
      </c>
      <c r="Y59" s="80">
        <f t="shared" si="193"/>
        <v>0</v>
      </c>
      <c r="Z59" s="80">
        <f t="shared" si="193"/>
        <v>0</v>
      </c>
      <c r="AA59" s="80">
        <f t="shared" si="193"/>
        <v>0</v>
      </c>
      <c r="AB59" s="80">
        <f t="shared" si="193"/>
        <v>0</v>
      </c>
      <c r="AC59" s="80">
        <f t="shared" si="193"/>
        <v>0</v>
      </c>
      <c r="AD59" s="80">
        <f t="shared" si="193"/>
        <v>0</v>
      </c>
      <c r="AE59" s="80">
        <f t="shared" si="193"/>
        <v>0</v>
      </c>
      <c r="AF59" s="80">
        <f t="shared" si="193"/>
        <v>0</v>
      </c>
      <c r="AG59" s="80">
        <f t="shared" si="193"/>
        <v>0</v>
      </c>
      <c r="AH59" s="80">
        <f t="shared" si="193"/>
        <v>0</v>
      </c>
      <c r="AI59" s="80">
        <f t="shared" si="193"/>
        <v>0</v>
      </c>
      <c r="AJ59" s="80">
        <f t="shared" si="193"/>
        <v>0</v>
      </c>
      <c r="AK59" s="80">
        <f t="shared" si="193"/>
        <v>0</v>
      </c>
      <c r="AL59" s="80">
        <f t="shared" si="193"/>
        <v>0</v>
      </c>
      <c r="AM59" s="80">
        <f t="shared" si="193"/>
        <v>0</v>
      </c>
      <c r="AN59" s="80">
        <f t="shared" si="193"/>
        <v>0</v>
      </c>
    </row>
    <row r="60" spans="2:41" outlineLevel="1" x14ac:dyDescent="0.2">
      <c r="B60" s="73"/>
      <c r="C60" s="78" t="s">
        <v>96</v>
      </c>
      <c r="D60" s="78"/>
      <c r="E60" s="120"/>
      <c r="F60" s="80">
        <f>F55+F59</f>
        <v>0</v>
      </c>
      <c r="G60" s="80">
        <f t="shared" ref="G60:H60" si="194">G55+G59</f>
        <v>0</v>
      </c>
      <c r="H60" s="80">
        <f t="shared" si="194"/>
        <v>0</v>
      </c>
      <c r="I60" s="80">
        <f>I55+I59</f>
        <v>0</v>
      </c>
      <c r="J60" s="80">
        <f t="shared" ref="J60:AN60" si="195">J55+J59</f>
        <v>0</v>
      </c>
      <c r="K60" s="80">
        <f t="shared" si="195"/>
        <v>0</v>
      </c>
      <c r="L60" s="80">
        <f t="shared" si="195"/>
        <v>0</v>
      </c>
      <c r="M60" s="80">
        <f t="shared" si="195"/>
        <v>0</v>
      </c>
      <c r="N60" s="80">
        <f t="shared" si="195"/>
        <v>0</v>
      </c>
      <c r="O60" s="80">
        <f t="shared" si="195"/>
        <v>0</v>
      </c>
      <c r="P60" s="80">
        <f t="shared" si="195"/>
        <v>0</v>
      </c>
      <c r="Q60" s="80">
        <f t="shared" si="195"/>
        <v>0</v>
      </c>
      <c r="R60" s="80">
        <f t="shared" si="195"/>
        <v>0</v>
      </c>
      <c r="S60" s="80">
        <f t="shared" si="195"/>
        <v>0</v>
      </c>
      <c r="T60" s="80">
        <f t="shared" si="195"/>
        <v>0</v>
      </c>
      <c r="U60" s="80">
        <f t="shared" si="195"/>
        <v>0</v>
      </c>
      <c r="V60" s="80">
        <f t="shared" si="195"/>
        <v>0</v>
      </c>
      <c r="W60" s="80">
        <f t="shared" si="195"/>
        <v>0</v>
      </c>
      <c r="X60" s="80">
        <f t="shared" si="195"/>
        <v>0</v>
      </c>
      <c r="Y60" s="80">
        <f t="shared" si="195"/>
        <v>0</v>
      </c>
      <c r="Z60" s="80">
        <f t="shared" si="195"/>
        <v>0</v>
      </c>
      <c r="AA60" s="80">
        <f t="shared" si="195"/>
        <v>0</v>
      </c>
      <c r="AB60" s="80">
        <f t="shared" si="195"/>
        <v>0</v>
      </c>
      <c r="AC60" s="80">
        <f t="shared" si="195"/>
        <v>0</v>
      </c>
      <c r="AD60" s="80">
        <f t="shared" si="195"/>
        <v>0</v>
      </c>
      <c r="AE60" s="80">
        <f t="shared" si="195"/>
        <v>0</v>
      </c>
      <c r="AF60" s="80">
        <f t="shared" si="195"/>
        <v>0</v>
      </c>
      <c r="AG60" s="80">
        <f t="shared" si="195"/>
        <v>0</v>
      </c>
      <c r="AH60" s="80">
        <f t="shared" si="195"/>
        <v>0</v>
      </c>
      <c r="AI60" s="80">
        <f t="shared" si="195"/>
        <v>0</v>
      </c>
      <c r="AJ60" s="80">
        <f t="shared" si="195"/>
        <v>0</v>
      </c>
      <c r="AK60" s="80">
        <f t="shared" si="195"/>
        <v>0</v>
      </c>
      <c r="AL60" s="80">
        <f t="shared" si="195"/>
        <v>0</v>
      </c>
      <c r="AM60" s="80">
        <f t="shared" si="195"/>
        <v>0</v>
      </c>
      <c r="AN60" s="80">
        <f t="shared" si="195"/>
        <v>0</v>
      </c>
    </row>
    <row r="61" spans="2:41" s="85" customFormat="1" outlineLevel="1" x14ac:dyDescent="0.2">
      <c r="B61" s="73"/>
      <c r="C61" s="372" t="s">
        <v>66</v>
      </c>
      <c r="D61" s="373"/>
      <c r="E61" s="345">
        <v>0</v>
      </c>
      <c r="F61" s="84">
        <f>(SUM(F55:F57)*$E$61)</f>
        <v>0</v>
      </c>
      <c r="G61" s="84">
        <f t="shared" ref="G61:AN61" si="196">(SUM(G55:G57)*$E$61)</f>
        <v>0</v>
      </c>
      <c r="H61" s="84">
        <f t="shared" si="196"/>
        <v>0</v>
      </c>
      <c r="I61" s="84">
        <f t="shared" si="196"/>
        <v>0</v>
      </c>
      <c r="J61" s="84">
        <f>(SUM(J55:J57)*$E$61)</f>
        <v>0</v>
      </c>
      <c r="K61" s="84">
        <f>(SUM(K55:K57)*$E$61)</f>
        <v>0</v>
      </c>
      <c r="L61" s="84">
        <f t="shared" si="196"/>
        <v>0</v>
      </c>
      <c r="M61" s="84">
        <f t="shared" si="196"/>
        <v>0</v>
      </c>
      <c r="N61" s="84">
        <f t="shared" si="196"/>
        <v>0</v>
      </c>
      <c r="O61" s="84">
        <f t="shared" si="196"/>
        <v>0</v>
      </c>
      <c r="P61" s="84">
        <f t="shared" si="196"/>
        <v>0</v>
      </c>
      <c r="Q61" s="84">
        <f t="shared" si="196"/>
        <v>0</v>
      </c>
      <c r="R61" s="84">
        <f t="shared" si="196"/>
        <v>0</v>
      </c>
      <c r="S61" s="84">
        <f t="shared" si="196"/>
        <v>0</v>
      </c>
      <c r="T61" s="84">
        <f t="shared" si="196"/>
        <v>0</v>
      </c>
      <c r="U61" s="84">
        <f t="shared" si="196"/>
        <v>0</v>
      </c>
      <c r="V61" s="84">
        <f t="shared" si="196"/>
        <v>0</v>
      </c>
      <c r="W61" s="84">
        <f t="shared" si="196"/>
        <v>0</v>
      </c>
      <c r="X61" s="84">
        <f t="shared" si="196"/>
        <v>0</v>
      </c>
      <c r="Y61" s="84">
        <f t="shared" si="196"/>
        <v>0</v>
      </c>
      <c r="Z61" s="84">
        <f t="shared" si="196"/>
        <v>0</v>
      </c>
      <c r="AA61" s="84">
        <f>(SUM(AA55:AA57)*$E$61)</f>
        <v>0</v>
      </c>
      <c r="AB61" s="84">
        <f t="shared" si="196"/>
        <v>0</v>
      </c>
      <c r="AC61" s="84">
        <f t="shared" si="196"/>
        <v>0</v>
      </c>
      <c r="AD61" s="84">
        <f t="shared" si="196"/>
        <v>0</v>
      </c>
      <c r="AE61" s="84">
        <f t="shared" si="196"/>
        <v>0</v>
      </c>
      <c r="AF61" s="84">
        <f t="shared" si="196"/>
        <v>0</v>
      </c>
      <c r="AG61" s="84">
        <f t="shared" si="196"/>
        <v>0</v>
      </c>
      <c r="AH61" s="84">
        <f t="shared" si="196"/>
        <v>0</v>
      </c>
      <c r="AI61" s="84">
        <f t="shared" si="196"/>
        <v>0</v>
      </c>
      <c r="AJ61" s="84">
        <f t="shared" si="196"/>
        <v>0</v>
      </c>
      <c r="AK61" s="84">
        <f t="shared" si="196"/>
        <v>0</v>
      </c>
      <c r="AL61" s="84">
        <f t="shared" si="196"/>
        <v>0</v>
      </c>
      <c r="AM61" s="84">
        <f t="shared" si="196"/>
        <v>0</v>
      </c>
      <c r="AN61" s="84">
        <f t="shared" si="196"/>
        <v>0</v>
      </c>
    </row>
    <row r="62" spans="2:41" ht="15" customHeight="1" outlineLevel="1" x14ac:dyDescent="0.2">
      <c r="B62" s="370" t="s">
        <v>279</v>
      </c>
      <c r="C62" s="74" t="s">
        <v>135</v>
      </c>
      <c r="D62" s="74"/>
      <c r="E62" s="287"/>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row>
    <row r="63" spans="2:41" s="85" customFormat="1" outlineLevel="1" x14ac:dyDescent="0.2">
      <c r="B63" s="371"/>
      <c r="C63" s="74" t="s">
        <v>140</v>
      </c>
      <c r="D63" s="74"/>
      <c r="E63" s="345">
        <v>0</v>
      </c>
      <c r="F63" s="25">
        <f>IF($E$62="",0,IF(Admin!F$2&lt;$E$62,0,SUM(F55:F57)*$E$63))</f>
        <v>0</v>
      </c>
      <c r="G63" s="25">
        <f>IF($E$62="",0,IF(Admin!G$2&lt;$E$62,0,SUM(G55:G57)*$E$63))</f>
        <v>0</v>
      </c>
      <c r="H63" s="25">
        <f>IF($E$62="",0,IF(Admin!H$2&lt;$E$62,0,SUM(H55:H57)*$E$63))</f>
        <v>0</v>
      </c>
      <c r="I63" s="25">
        <f>IF($E$62="",0,IF(Admin!I$2&lt;$E$62,0,SUM(I55:I57)*$E$63))</f>
        <v>0</v>
      </c>
      <c r="J63" s="25">
        <f>IF($E$62="",0,IF(Admin!J$2&lt;$E$62,0,SUM(J55:J57)*$E$63))</f>
        <v>0</v>
      </c>
      <c r="K63" s="25">
        <f>IF($E$62="",0,IF(Admin!K$2&lt;$E$62,0,SUM(K55:K57)*$E$63))</f>
        <v>0</v>
      </c>
      <c r="L63" s="25">
        <f>IF($E$62="",0,IF(Admin!L$2&lt;$E$62,0,SUM(L55:L57)*$E$63))</f>
        <v>0</v>
      </c>
      <c r="M63" s="25">
        <f>IF($E$62="",0,IF(Admin!M$2&lt;$E$62,0,SUM(M55:M57)*$E$63))</f>
        <v>0</v>
      </c>
      <c r="N63" s="25">
        <f>IF($E$62="",0,IF(Admin!N$2&lt;$E$62,0,SUM(N55:N57)*$E$63))</f>
        <v>0</v>
      </c>
      <c r="O63" s="25">
        <f>IF($E$62="",0,IF(Admin!O$2&lt;$E$62,0,SUM(O55:O57)*$E$63))</f>
        <v>0</v>
      </c>
      <c r="P63" s="25">
        <f>IF($E$62="",0,IF(Admin!P$2&lt;$E$62,0,SUM(P55:P57)*$E$63))</f>
        <v>0</v>
      </c>
      <c r="Q63" s="25">
        <f>IF($E$62="",0,IF(Admin!Q$2&lt;$E$62,0,SUM(Q55:Q57)*$E$63))</f>
        <v>0</v>
      </c>
      <c r="R63" s="25">
        <f>IF($E$62="",0,IF(Admin!R$2&lt;$E$62,0,SUM(R55:R57)*$E$63))</f>
        <v>0</v>
      </c>
      <c r="S63" s="25">
        <f>IF($E$62="",0,IF(Admin!S$2&lt;$E$62,0,SUM(S55:S57)*$E$63))</f>
        <v>0</v>
      </c>
      <c r="T63" s="25">
        <f>IF($E$62="",0,IF(Admin!T$2&lt;$E$62,0,SUM(T55:T57)*$E$63))</f>
        <v>0</v>
      </c>
      <c r="U63" s="25">
        <f>IF($E$62="",0,IF(Admin!U$2&lt;$E$62,0,SUM(U55:U57)*$E$63))</f>
        <v>0</v>
      </c>
      <c r="V63" s="25">
        <f>IF($E$62="",0,IF(Admin!V$2&lt;$E$62,0,SUM(V55:V57)*$E$63))</f>
        <v>0</v>
      </c>
      <c r="W63" s="25">
        <f>IF($E$62="",0,IF(Admin!W$2&lt;$E$62,0,SUM(W55:W57)*$E$63))</f>
        <v>0</v>
      </c>
      <c r="X63" s="25">
        <f>IF($E$62="",0,IF(Admin!X$2&lt;$E$62,0,SUM(X55:X57)*$E$63))</f>
        <v>0</v>
      </c>
      <c r="Y63" s="25">
        <f>IF($E$62="",0,IF(Admin!Y$2&lt;$E$62,0,SUM(Y55:Y57)*$E$63))</f>
        <v>0</v>
      </c>
      <c r="Z63" s="25">
        <f>IF($E$62="",0,IF(Admin!Z$2&lt;$E$62,0,SUM(Z55:Z57)*$E$63))</f>
        <v>0</v>
      </c>
      <c r="AA63" s="25">
        <f>IF($E$62="",0,IF(Admin!AA$2&lt;$E$62,0,SUM(AA55:AA57)*$E$63))</f>
        <v>0</v>
      </c>
      <c r="AB63" s="25">
        <f>IF($E$62="",0,IF(Admin!AB$2&lt;$E$62,0,SUM(AB55:AB57)*$E$63))</f>
        <v>0</v>
      </c>
      <c r="AC63" s="25">
        <f>IF($E$62="",0,IF(Admin!AC$2&lt;$E$62,0,SUM(AC55:AC57)*$E$63))</f>
        <v>0</v>
      </c>
      <c r="AD63" s="25">
        <f>IF($E$62="",0,IF(Admin!AD$2&lt;$E$62,0,SUM(AD55:AD57)*$E$63))</f>
        <v>0</v>
      </c>
      <c r="AE63" s="25">
        <f>IF($E$62="",0,IF(Admin!AE$2&lt;$E$62,0,SUM(AE55:AE57)*$E$63))</f>
        <v>0</v>
      </c>
      <c r="AF63" s="25">
        <f>IF($E$62="",0,IF(Admin!AF$2&lt;$E$62,0,SUM(AF55:AF57)*$E$63))</f>
        <v>0</v>
      </c>
      <c r="AG63" s="25">
        <f>IF($E$62="",0,IF(Admin!AG$2&lt;$E$62,0,SUM(AG55:AG57)*$E$63))</f>
        <v>0</v>
      </c>
      <c r="AH63" s="25">
        <f>IF($E$62="",0,IF(Admin!AH$2&lt;$E$62,0,SUM(AH55:AH57)*$E$63))</f>
        <v>0</v>
      </c>
      <c r="AI63" s="25">
        <f>IF($E$62="",0,IF(Admin!AI$2&lt;$E$62,0,SUM(AI55:AI57)*$E$63))</f>
        <v>0</v>
      </c>
      <c r="AJ63" s="25">
        <f>IF($E$62="",0,IF(Admin!AJ$2&lt;$E$62,0,SUM(AJ55:AJ57)*$E$63))</f>
        <v>0</v>
      </c>
      <c r="AK63" s="25">
        <f>IF($E$62="",0,IF(Admin!AK$2&lt;$E$62,0,SUM(AK55:AK57)*$E$63))</f>
        <v>0</v>
      </c>
      <c r="AL63" s="25">
        <f>IF($E$62="",0,IF(Admin!AL$2&lt;$E$62,0,SUM(AL55:AL57)*$E$63))</f>
        <v>0</v>
      </c>
      <c r="AM63" s="25">
        <f>IF($E$62="",0,IF(Admin!AM$2&lt;$E$62,0,SUM(AM55:AM57)*$E$63))</f>
        <v>0</v>
      </c>
      <c r="AN63" s="25">
        <f>IF($E$62="",0,IF(Admin!AN$2&lt;$E$62,0,SUM(AN55:AN57)*$E$63))</f>
        <v>0</v>
      </c>
    </row>
    <row r="64" spans="2:41" s="87" customFormat="1" outlineLevel="1" x14ac:dyDescent="0.2">
      <c r="B64" s="73"/>
      <c r="C64" s="78" t="s">
        <v>142</v>
      </c>
      <c r="D64" s="78"/>
      <c r="E64" s="121"/>
      <c r="F64" s="86">
        <f>F63+F61</f>
        <v>0</v>
      </c>
      <c r="G64" s="86">
        <f t="shared" ref="G64:AN64" si="197">G63+G61</f>
        <v>0</v>
      </c>
      <c r="H64" s="86">
        <f t="shared" si="197"/>
        <v>0</v>
      </c>
      <c r="I64" s="86">
        <f t="shared" si="197"/>
        <v>0</v>
      </c>
      <c r="J64" s="86">
        <f t="shared" si="197"/>
        <v>0</v>
      </c>
      <c r="K64" s="86">
        <f t="shared" si="197"/>
        <v>0</v>
      </c>
      <c r="L64" s="86">
        <f t="shared" si="197"/>
        <v>0</v>
      </c>
      <c r="M64" s="86">
        <f t="shared" si="197"/>
        <v>0</v>
      </c>
      <c r="N64" s="86">
        <f t="shared" si="197"/>
        <v>0</v>
      </c>
      <c r="O64" s="86">
        <f t="shared" si="197"/>
        <v>0</v>
      </c>
      <c r="P64" s="86">
        <f t="shared" si="197"/>
        <v>0</v>
      </c>
      <c r="Q64" s="86">
        <f t="shared" si="197"/>
        <v>0</v>
      </c>
      <c r="R64" s="86">
        <f t="shared" si="197"/>
        <v>0</v>
      </c>
      <c r="S64" s="86">
        <f t="shared" si="197"/>
        <v>0</v>
      </c>
      <c r="T64" s="86">
        <f t="shared" si="197"/>
        <v>0</v>
      </c>
      <c r="U64" s="86">
        <f t="shared" si="197"/>
        <v>0</v>
      </c>
      <c r="V64" s="86">
        <f t="shared" si="197"/>
        <v>0</v>
      </c>
      <c r="W64" s="86">
        <f t="shared" si="197"/>
        <v>0</v>
      </c>
      <c r="X64" s="86">
        <f t="shared" si="197"/>
        <v>0</v>
      </c>
      <c r="Y64" s="86">
        <f t="shared" si="197"/>
        <v>0</v>
      </c>
      <c r="Z64" s="86">
        <f t="shared" si="197"/>
        <v>0</v>
      </c>
      <c r="AA64" s="86">
        <f t="shared" si="197"/>
        <v>0</v>
      </c>
      <c r="AB64" s="86">
        <f t="shared" si="197"/>
        <v>0</v>
      </c>
      <c r="AC64" s="86">
        <f t="shared" si="197"/>
        <v>0</v>
      </c>
      <c r="AD64" s="86">
        <f t="shared" si="197"/>
        <v>0</v>
      </c>
      <c r="AE64" s="86">
        <f t="shared" si="197"/>
        <v>0</v>
      </c>
      <c r="AF64" s="86">
        <f t="shared" si="197"/>
        <v>0</v>
      </c>
      <c r="AG64" s="86">
        <f t="shared" si="197"/>
        <v>0</v>
      </c>
      <c r="AH64" s="86">
        <f t="shared" si="197"/>
        <v>0</v>
      </c>
      <c r="AI64" s="86">
        <f t="shared" si="197"/>
        <v>0</v>
      </c>
      <c r="AJ64" s="86">
        <f t="shared" si="197"/>
        <v>0</v>
      </c>
      <c r="AK64" s="86">
        <f t="shared" si="197"/>
        <v>0</v>
      </c>
      <c r="AL64" s="86">
        <f t="shared" si="197"/>
        <v>0</v>
      </c>
      <c r="AM64" s="86">
        <f t="shared" si="197"/>
        <v>0</v>
      </c>
      <c r="AN64" s="86">
        <f t="shared" si="197"/>
        <v>0</v>
      </c>
    </row>
    <row r="65" spans="2:41" s="85" customFormat="1" outlineLevel="1" x14ac:dyDescent="0.2">
      <c r="B65" s="71"/>
      <c r="C65" s="70"/>
      <c r="D65" s="70"/>
      <c r="E65" s="94"/>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row>
    <row r="66" spans="2:41" s="85" customFormat="1" x14ac:dyDescent="0.2">
      <c r="B66" s="71"/>
      <c r="C66" s="70"/>
      <c r="D66" s="70"/>
      <c r="E66" s="95"/>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row>
    <row r="67" spans="2:41" outlineLevel="1" x14ac:dyDescent="0.2">
      <c r="B67" s="73"/>
      <c r="C67" s="292" t="s">
        <v>148</v>
      </c>
      <c r="D67" s="291"/>
      <c r="E67" s="89"/>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row>
    <row r="68" spans="2:41" outlineLevel="1" x14ac:dyDescent="0.2">
      <c r="B68" s="73"/>
      <c r="C68" s="74" t="s">
        <v>138</v>
      </c>
      <c r="D68" s="74"/>
      <c r="E68" s="293"/>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row>
    <row r="69" spans="2:41" outlineLevel="1" x14ac:dyDescent="0.2">
      <c r="B69" s="73"/>
      <c r="C69" s="74" t="s">
        <v>136</v>
      </c>
      <c r="D69" s="74"/>
      <c r="E69" s="294"/>
      <c r="F69" s="77"/>
      <c r="G69" s="77" t="s">
        <v>52</v>
      </c>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row>
    <row r="70" spans="2:41" outlineLevel="1" x14ac:dyDescent="0.2">
      <c r="B70" s="73"/>
      <c r="C70" s="74" t="s">
        <v>146</v>
      </c>
      <c r="D70" s="74"/>
      <c r="E70" s="294"/>
      <c r="F70" s="77"/>
      <c r="G70" s="77" t="s">
        <v>52</v>
      </c>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row>
    <row r="71" spans="2:41" outlineLevel="1" x14ac:dyDescent="0.2">
      <c r="B71" s="73"/>
      <c r="C71" s="74" t="s">
        <v>137</v>
      </c>
      <c r="D71" s="74"/>
      <c r="E71" s="96">
        <f>E69-E70</f>
        <v>0</v>
      </c>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row>
    <row r="72" spans="2:41" outlineLevel="1" x14ac:dyDescent="0.2">
      <c r="B72" s="75" t="s">
        <v>151</v>
      </c>
      <c r="C72" s="74" t="s">
        <v>292</v>
      </c>
      <c r="D72" s="74"/>
      <c r="E72" s="294"/>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row>
    <row r="73" spans="2:41" outlineLevel="1" x14ac:dyDescent="0.2">
      <c r="B73" s="75" t="s">
        <v>150</v>
      </c>
      <c r="C73" s="97" t="s">
        <v>144</v>
      </c>
      <c r="D73" s="98"/>
      <c r="E73" s="295"/>
      <c r="F73" s="99">
        <f>IF($E$72=Admin!F2,$E$73,0)</f>
        <v>0</v>
      </c>
      <c r="G73" s="99">
        <f>IF($E$72=Admin!G2,$E$73,0)</f>
        <v>0</v>
      </c>
      <c r="H73" s="99">
        <f>IF($E$72=Admin!H2,$E$73,0)</f>
        <v>0</v>
      </c>
      <c r="I73" s="99">
        <f>IF($E$72=Admin!I2,$E$73,0)</f>
        <v>0</v>
      </c>
      <c r="J73" s="99">
        <f>IF($E$72=Admin!J2,$E$73,0)</f>
        <v>0</v>
      </c>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row>
    <row r="74" spans="2:41" outlineLevel="1" x14ac:dyDescent="0.2">
      <c r="B74" s="73"/>
      <c r="C74" s="372" t="s">
        <v>98</v>
      </c>
      <c r="D74" s="373"/>
      <c r="E74" s="100">
        <f>IF(E68="",0,((1+E82)^E71*E82)/((1+E82)^E71-1)*E68)</f>
        <v>0</v>
      </c>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row>
    <row r="75" spans="2:41" outlineLevel="1" x14ac:dyDescent="0.2">
      <c r="B75" s="73"/>
      <c r="C75" s="81" t="s">
        <v>99</v>
      </c>
      <c r="D75" s="82"/>
      <c r="E75" s="100">
        <f>E74-(E68*E82)</f>
        <v>0</v>
      </c>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row>
    <row r="76" spans="2:41" outlineLevel="1" x14ac:dyDescent="0.2">
      <c r="B76" s="73"/>
      <c r="C76" s="78" t="s">
        <v>94</v>
      </c>
      <c r="D76" s="74"/>
      <c r="E76" s="119"/>
      <c r="F76" s="79">
        <v>0</v>
      </c>
      <c r="G76" s="80">
        <f t="shared" ref="G76" si="198">F81</f>
        <v>0</v>
      </c>
      <c r="H76" s="80">
        <f t="shared" ref="H76" si="199">G81</f>
        <v>0</v>
      </c>
      <c r="I76" s="80">
        <f t="shared" ref="I76" si="200">H81</f>
        <v>0</v>
      </c>
      <c r="J76" s="80">
        <f t="shared" ref="J76" si="201">I81</f>
        <v>0</v>
      </c>
      <c r="K76" s="80">
        <f t="shared" ref="K76" si="202">J81</f>
        <v>0</v>
      </c>
      <c r="L76" s="80">
        <f t="shared" ref="L76" si="203">K81</f>
        <v>0</v>
      </c>
      <c r="M76" s="80">
        <f t="shared" ref="M76" si="204">L81</f>
        <v>0</v>
      </c>
      <c r="N76" s="80">
        <f t="shared" ref="N76" si="205">M81</f>
        <v>0</v>
      </c>
      <c r="O76" s="80">
        <f t="shared" ref="O76" si="206">N81</f>
        <v>0</v>
      </c>
      <c r="P76" s="80">
        <f t="shared" ref="P76" si="207">O81</f>
        <v>0</v>
      </c>
      <c r="Q76" s="80">
        <f t="shared" ref="Q76" si="208">P81</f>
        <v>0</v>
      </c>
      <c r="R76" s="80">
        <f t="shared" ref="R76" si="209">Q81</f>
        <v>0</v>
      </c>
      <c r="S76" s="80">
        <f t="shared" ref="S76" si="210">R81</f>
        <v>0</v>
      </c>
      <c r="T76" s="80">
        <f t="shared" ref="T76" si="211">S81</f>
        <v>0</v>
      </c>
      <c r="U76" s="80">
        <f t="shared" ref="U76" si="212">T81</f>
        <v>0</v>
      </c>
      <c r="V76" s="80">
        <f t="shared" ref="V76" si="213">U81</f>
        <v>0</v>
      </c>
      <c r="W76" s="80">
        <f t="shared" ref="W76" si="214">V81</f>
        <v>0</v>
      </c>
      <c r="X76" s="80">
        <f t="shared" ref="X76" si="215">W81</f>
        <v>0</v>
      </c>
      <c r="Y76" s="80">
        <f t="shared" ref="Y76" si="216">X81</f>
        <v>0</v>
      </c>
      <c r="Z76" s="80">
        <f t="shared" ref="Z76" si="217">Y81</f>
        <v>0</v>
      </c>
      <c r="AA76" s="80">
        <f t="shared" ref="AA76" si="218">Z81</f>
        <v>0</v>
      </c>
      <c r="AB76" s="80">
        <f t="shared" ref="AB76" si="219">AA81</f>
        <v>0</v>
      </c>
      <c r="AC76" s="80">
        <f t="shared" ref="AC76" si="220">AB81</f>
        <v>0</v>
      </c>
      <c r="AD76" s="80">
        <f t="shared" ref="AD76" si="221">AC81</f>
        <v>0</v>
      </c>
      <c r="AE76" s="80">
        <f t="shared" ref="AE76" si="222">AD81</f>
        <v>0</v>
      </c>
      <c r="AF76" s="80">
        <f t="shared" ref="AF76" si="223">AE81</f>
        <v>0</v>
      </c>
      <c r="AG76" s="80">
        <f t="shared" ref="AG76" si="224">AF81</f>
        <v>0</v>
      </c>
      <c r="AH76" s="80">
        <f t="shared" ref="AH76" si="225">AG81</f>
        <v>0</v>
      </c>
      <c r="AI76" s="80">
        <f t="shared" ref="AI76" si="226">AH81</f>
        <v>0</v>
      </c>
      <c r="AJ76" s="80">
        <f t="shared" ref="AJ76" si="227">AI81</f>
        <v>0</v>
      </c>
      <c r="AK76" s="80">
        <f t="shared" ref="AK76" si="228">AJ81</f>
        <v>0</v>
      </c>
      <c r="AL76" s="80">
        <f t="shared" ref="AL76" si="229">AK81</f>
        <v>0</v>
      </c>
      <c r="AM76" s="80">
        <f t="shared" ref="AM76" si="230">AL81</f>
        <v>0</v>
      </c>
      <c r="AN76" s="80">
        <f t="shared" ref="AN76" si="231">AM81</f>
        <v>0</v>
      </c>
    </row>
    <row r="77" spans="2:41" outlineLevel="1" x14ac:dyDescent="0.2">
      <c r="B77" s="75" t="s">
        <v>149</v>
      </c>
      <c r="C77" s="372" t="s">
        <v>95</v>
      </c>
      <c r="D77" s="373"/>
      <c r="E77" s="119"/>
      <c r="F77" s="99">
        <f>IF(Admin!F2='Kapital &amp; Finanzierung'!$E$72,'Kapital &amp; Finanzierung'!$E$68,0)</f>
        <v>0</v>
      </c>
      <c r="G77" s="99">
        <f>IF(Admin!G2='Kapital &amp; Finanzierung'!$E$72,'Kapital &amp; Finanzierung'!$E$68,0)</f>
        <v>0</v>
      </c>
      <c r="H77" s="99">
        <f>IF(Admin!H2='Kapital &amp; Finanzierung'!$E$72,'Kapital &amp; Finanzierung'!$E$68,0)</f>
        <v>0</v>
      </c>
      <c r="I77" s="99">
        <f>IF(Admin!I2='Kapital &amp; Finanzierung'!$E$72,'Kapital &amp; Finanzierung'!$E$68,0)</f>
        <v>0</v>
      </c>
      <c r="J77" s="99">
        <f>IF(Admin!J2='Kapital &amp; Finanzierung'!$E$72,'Kapital &amp; Finanzierung'!$E$68,0)</f>
        <v>0</v>
      </c>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row>
    <row r="78" spans="2:41" outlineLevel="1" x14ac:dyDescent="0.2">
      <c r="B78" s="75" t="s">
        <v>149</v>
      </c>
      <c r="C78" s="74" t="s">
        <v>100</v>
      </c>
      <c r="D78" s="74"/>
      <c r="E78" s="119" t="s">
        <v>52</v>
      </c>
      <c r="F78" s="289"/>
      <c r="G78" s="289"/>
      <c r="H78" s="289"/>
      <c r="I78" s="289"/>
      <c r="J78" s="289"/>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289"/>
      <c r="AK78" s="289"/>
      <c r="AL78" s="289"/>
      <c r="AM78" s="289"/>
      <c r="AN78" s="289"/>
    </row>
    <row r="79" spans="2:41" outlineLevel="1" x14ac:dyDescent="0.2">
      <c r="B79" s="73"/>
      <c r="C79" s="74" t="s">
        <v>139</v>
      </c>
      <c r="D79" s="74"/>
      <c r="E79" s="122"/>
      <c r="F79" s="84">
        <f>IF(($E$70+$E$72-1)&lt;Admin!F$2,((IF(($E$74-F82-F78)&gt;(F76+F77),-(F78+F76),(IF(($E$74-F82-F78)=F76,-F76,-($E$74-F82)))))),0)</f>
        <v>0</v>
      </c>
      <c r="G79" s="84">
        <f>IF(($E$70+$E$72-1)&lt;Admin!G$2,((IF(($E$74-G82-G78)&gt;(G76+G77),-(G78+G76),(IF(($E$74-G82-G78)=G76,-G76,-($E$74-G82)))))),0)</f>
        <v>0</v>
      </c>
      <c r="H79" s="84">
        <f>IF(($E$70+$E$72-1)&lt;Admin!H$2,((IF(($E$74-H82-H78)&gt;(H76+H77),-(H78+H76),(IF(($E$74-H82-H78)=H76,-H76,-($E$74-H82)))))),0)</f>
        <v>0</v>
      </c>
      <c r="I79" s="84">
        <f>IF(($E$70+$E$72-1)&lt;Admin!I$2,((IF(($E$74-I82-I78)&gt;(I76+I77),-(I78+I76),(IF(($E$74-I82-I78)=I76,-I76,-($E$74-I82)))))),0)</f>
        <v>0</v>
      </c>
      <c r="J79" s="84">
        <f>IF(($E$70+$E$72-1)&lt;Admin!J$2,((IF(($E$74-J82-J78)&gt;(J76+J77),-(J78+J76),(IF(($E$74-J82-J78)=J76,-J76,-($E$74-J82)))))),0)</f>
        <v>0</v>
      </c>
      <c r="K79" s="84">
        <f>IF(($E$70+$E$72-1)&lt;Admin!K$2,((IF(($E$74-K82-K78)&gt;(K76+K77),-(K78+K76),(IF(($E$74-K82-K78)=K76,-K76,-($E$74-K82)))))),0)</f>
        <v>0</v>
      </c>
      <c r="L79" s="84">
        <f>IF(($E$70+$E$72-1)&lt;Admin!L$2,((IF(($E$74-L82-L78)&gt;(L76+L77),-(L78+L76),(IF(($E$74-L82-L78)=L76,-L76,-($E$74-L82)))))),0)</f>
        <v>0</v>
      </c>
      <c r="M79" s="84">
        <f>IF(($E$70+$E$72-1)&lt;Admin!M$2,((IF(($E$74-M82-M78)&gt;(M76+M77),-(M78+M76),(IF(($E$74-M82-M78)=M76,-M76,-($E$74-M82)))))),0)</f>
        <v>0</v>
      </c>
      <c r="N79" s="84">
        <f>IF(($E$70+$E$72-1)&lt;Admin!N$2,((IF(($E$74-N82-N78)&gt;(N76+N77),-(N78+N76),(IF(($E$74-N82-N78)=N76,-N76,-($E$74-N82)))))),0)</f>
        <v>0</v>
      </c>
      <c r="O79" s="84">
        <f>IF(($E$70+$E$72-1)&lt;Admin!O$2,((IF(($E$74-O82-O78)&gt;(O76+O77),-(O78+O76),(IF(($E$74-O82-O78)=O76,-O76,-($E$74-O82)))))),0)</f>
        <v>0</v>
      </c>
      <c r="P79" s="84">
        <f>IF(($E$70+$E$72-1)&lt;Admin!P$2,((IF(($E$74-P82-P78)&gt;(P76+P77),-(P78+P76),(IF(($E$74-P82-P78)=P76,-P76,-($E$74-P82)))))),0)</f>
        <v>0</v>
      </c>
      <c r="Q79" s="84">
        <f>IF(($E$70+$E$72-1)&lt;Admin!Q$2,((IF(($E$74-Q82-Q78)&gt;(Q76+Q77),-(Q78+Q76),(IF(($E$74-Q82-Q78)=Q76,-Q76,-($E$74-Q82)))))),0)</f>
        <v>0</v>
      </c>
      <c r="R79" s="84">
        <f>IF(($E$70+$E$72-1)&lt;Admin!R$2,((IF(($E$74-R82-R78)&gt;(R76+R77),-(R78+R76),(IF(($E$74-R82-R78)=R76,-R76,-($E$74-R82)))))),0)</f>
        <v>0</v>
      </c>
      <c r="S79" s="84">
        <f>IF(($E$70+$E$72-1)&lt;Admin!S$2,((IF(($E$74-S82-S78)&gt;(S76+S77),-(S78+S76),(IF(($E$74-S82-S78)=S76,-S76,-($E$74-S82)))))),0)</f>
        <v>0</v>
      </c>
      <c r="T79" s="84">
        <f>IF(($E$70+$E$72-1)&lt;Admin!T$2,((IF(($E$74-T82-T78)&gt;(T76+T77),-(T78+T76),(IF(($E$74-T82-T78)=T76,-T76,-($E$74-T82)))))),0)</f>
        <v>0</v>
      </c>
      <c r="U79" s="84">
        <f>IF(($E$70+$E$72-1)&lt;Admin!U$2,((IF(($E$74-U82-U78)&gt;(U76+U77),-(U78+U76),(IF(($E$74-U82-U78)=U76,-U76,-($E$74-U82)))))),0)</f>
        <v>0</v>
      </c>
      <c r="V79" s="84">
        <f>IF(($E$70+$E$72-1)&lt;Admin!V$2,((IF(($E$74-V82-V78)&gt;(V76+V77),-(V78+V76),(IF(($E$74-V82-V78)=V76,-V76,-($E$74-V82)))))),0)</f>
        <v>0</v>
      </c>
      <c r="W79" s="84">
        <f>IF(($E$70+$E$72-1)&lt;Admin!W$2,((IF(($E$74-W82-W78)&gt;(W76+W77),-(W78+W76),(IF(($E$74-W82-W78)=W76,-W76,-($E$74-W82)))))),0)</f>
        <v>0</v>
      </c>
      <c r="X79" s="84">
        <f>IF(($E$70+$E$72-1)&lt;Admin!X$2,((IF(($E$74-X82-X78)&gt;(X76+X77),-(X78+X76),(IF(($E$74-X82-X78)=X76,-X76,-($E$74-X82)))))),0)</f>
        <v>0</v>
      </c>
      <c r="Y79" s="84">
        <f>IF(($E$70+$E$72-1)&lt;Admin!Y$2,((IF(($E$74-Y82-Y78)&gt;(Y76+Y77),-(Y78+Y76),(IF(($E$74-Y82-Y78)=Y76,-Y76,-($E$74-Y82)))))),0)</f>
        <v>0</v>
      </c>
      <c r="Z79" s="84">
        <f>IF(($E$70+$E$72-1)&lt;Admin!Z$2,((IF(($E$74-Z82-Z78)&gt;(Z76+Z77),-(Z78+Z76),(IF(($E$74-Z82-Z78)=Z76,-Z76,-($E$74-Z82)))))),0)</f>
        <v>0</v>
      </c>
      <c r="AA79" s="84">
        <f>IF(($E$70+$E$72-1)&lt;Admin!AA$2,((IF(($E$74-AA82-AA78)&gt;(AA76+AA77),-(AA78+AA76),(IF(($E$74-AA82-AA78)=AA76,-AA76,-($E$74-AA82)))))),0)</f>
        <v>0</v>
      </c>
      <c r="AB79" s="84">
        <f>IF(($E$70+$E$72-1)&lt;Admin!AB$2,((IF(($E$74-AB82-AB78)&gt;(AB76+AB77),-(AB78+AB76),(IF(($E$74-AB82-AB78)=AB76,-AB76,-($E$74-AB82)))))),0)</f>
        <v>0</v>
      </c>
      <c r="AC79" s="84">
        <f>IF(($E$70+$E$72-1)&lt;Admin!AC$2,((IF(($E$74-AC82-AC78)&gt;(AC76+AC77),-(AC78+AC76),(IF(($E$74-AC82-AC78)=AC76,-AC76,-($E$74-AC82)))))),0)</f>
        <v>0</v>
      </c>
      <c r="AD79" s="84">
        <f>IF(($E$70+$E$72-1)&lt;Admin!AD$2,((IF(($E$74-AD82-AD78)&gt;(AD76+AD77),-(AD78+AD76),(IF(($E$74-AD82-AD78)=AD76,-AD76,-($E$74-AD82)))))),0)</f>
        <v>0</v>
      </c>
      <c r="AE79" s="84">
        <f>IF(($E$70+$E$72-1)&lt;Admin!AE$2,((IF(($E$74-AE82-AE78)&gt;(AE76+AE77),-(AE78+AE76),(IF(($E$74-AE82-AE78)=AE76,-AE76,-($E$74-AE82)))))),0)</f>
        <v>0</v>
      </c>
      <c r="AF79" s="84">
        <f>IF(($E$70+$E$72-1)&lt;Admin!AF$2,((IF(($E$74-AF82-AF78)&gt;(AF76+AF77),-(AF78+AF76),(IF(($E$74-AF82-AF78)=AF76,-AF76,-($E$74-AF82)))))),0)</f>
        <v>0</v>
      </c>
      <c r="AG79" s="84">
        <f>IF(($E$70+$E$72-1)&lt;Admin!AG$2,((IF(($E$74-AG82-AG78)&gt;(AG76+AG77),-(AG78+AG76),(IF(($E$74-AG82-AG78)=AG76,-AG76,-($E$74-AG82)))))),0)</f>
        <v>0</v>
      </c>
      <c r="AH79" s="84">
        <f>IF(($E$70+$E$72-1)&lt;Admin!AH$2,((IF(($E$74-AH82-AH78)&gt;(AH76+AH77),-(AH78+AH76),(IF(($E$74-AH82-AH78)=AH76,-AH76,-($E$74-AH82)))))),0)</f>
        <v>0</v>
      </c>
      <c r="AI79" s="84">
        <f>IF(($E$70+$E$72-1)&lt;Admin!AI$2,((IF(($E$74-AI82-AI78)&gt;(AI76+AI77),-(AI78+AI76),(IF(($E$74-AI82-AI78)=AI76,-AI76,-($E$74-AI82)))))),0)</f>
        <v>0</v>
      </c>
      <c r="AJ79" s="84">
        <f>IF(($E$70+$E$72-1)&lt;Admin!AJ$2,((IF(($E$74-AJ82-AJ78)&gt;(AJ76+AJ77),-(AJ78+AJ76),(IF(($E$74-AJ82-AJ78)=AJ76,-AJ76,-($E$74-AJ82)))))),0)</f>
        <v>0</v>
      </c>
      <c r="AK79" s="84">
        <f>IF(($E$70+$E$72-1)&lt;Admin!AK$2,((IF(($E$74-AK82-AK78)&gt;(AK76+AK77),-(AK78+AK76),(IF(($E$74-AK82-AK78)=AK76,-AK76,-($E$74-AK82)))))),0)</f>
        <v>0</v>
      </c>
      <c r="AL79" s="84">
        <f>IF(($E$70+$E$72-1)&lt;Admin!AL$2,((IF(($E$74-AL82-AL78)&gt;(AL76+AL77),-(AL78+AL76),(IF(($E$74-AL82-AL78)=AL76,-AL76,-($E$74-AL82)))))),0)</f>
        <v>0</v>
      </c>
      <c r="AM79" s="84">
        <f>IF(($E$70+$E$72-1)&lt;Admin!AM$2,((IF(($E$74-AM82-AM78)&gt;(AM76+AM77),-(AM78+AM76),(IF(($E$74-AM82-AM78)=AM76,-AM76,-($E$74-AM82)))))),0)</f>
        <v>0</v>
      </c>
      <c r="AN79" s="84">
        <f>IF(($E$70+$E$72-1)&lt;Admin!AN$2,((IF(($E$74-AN82-AN78)&gt;(AN76+AN77),-(AN78+AN76),(IF(($E$74-AN82-AN78)=AN76,-AN76,-($E$74-AN82)))))),0)</f>
        <v>0</v>
      </c>
    </row>
    <row r="80" spans="2:41" outlineLevel="1" x14ac:dyDescent="0.2">
      <c r="B80" s="73"/>
      <c r="C80" s="78" t="s">
        <v>101</v>
      </c>
      <c r="D80" s="74"/>
      <c r="E80" s="120"/>
      <c r="F80" s="80">
        <f>SUM(F77:F79)</f>
        <v>0</v>
      </c>
      <c r="G80" s="80">
        <f t="shared" ref="G80:AN80" si="232">SUM(G77:G79)</f>
        <v>0</v>
      </c>
      <c r="H80" s="80">
        <f t="shared" si="232"/>
        <v>0</v>
      </c>
      <c r="I80" s="80">
        <f>SUM(I77:I79)</f>
        <v>0</v>
      </c>
      <c r="J80" s="80">
        <f t="shared" si="232"/>
        <v>0</v>
      </c>
      <c r="K80" s="80">
        <f t="shared" si="232"/>
        <v>0</v>
      </c>
      <c r="L80" s="80">
        <f t="shared" si="232"/>
        <v>0</v>
      </c>
      <c r="M80" s="80">
        <f t="shared" si="232"/>
        <v>0</v>
      </c>
      <c r="N80" s="80">
        <f t="shared" si="232"/>
        <v>0</v>
      </c>
      <c r="O80" s="80">
        <f t="shared" si="232"/>
        <v>0</v>
      </c>
      <c r="P80" s="80">
        <f t="shared" si="232"/>
        <v>0</v>
      </c>
      <c r="Q80" s="80">
        <f t="shared" si="232"/>
        <v>0</v>
      </c>
      <c r="R80" s="80">
        <f t="shared" si="232"/>
        <v>0</v>
      </c>
      <c r="S80" s="80">
        <f t="shared" si="232"/>
        <v>0</v>
      </c>
      <c r="T80" s="80">
        <f t="shared" si="232"/>
        <v>0</v>
      </c>
      <c r="U80" s="80">
        <f t="shared" si="232"/>
        <v>0</v>
      </c>
      <c r="V80" s="80">
        <f t="shared" si="232"/>
        <v>0</v>
      </c>
      <c r="W80" s="80">
        <f t="shared" si="232"/>
        <v>0</v>
      </c>
      <c r="X80" s="80">
        <f t="shared" si="232"/>
        <v>0</v>
      </c>
      <c r="Y80" s="80">
        <f t="shared" si="232"/>
        <v>0</v>
      </c>
      <c r="Z80" s="80">
        <f t="shared" si="232"/>
        <v>0</v>
      </c>
      <c r="AA80" s="80">
        <f t="shared" si="232"/>
        <v>0</v>
      </c>
      <c r="AB80" s="80">
        <f t="shared" si="232"/>
        <v>0</v>
      </c>
      <c r="AC80" s="80">
        <f t="shared" si="232"/>
        <v>0</v>
      </c>
      <c r="AD80" s="80">
        <f t="shared" si="232"/>
        <v>0</v>
      </c>
      <c r="AE80" s="80">
        <f t="shared" si="232"/>
        <v>0</v>
      </c>
      <c r="AF80" s="80">
        <f t="shared" si="232"/>
        <v>0</v>
      </c>
      <c r="AG80" s="80">
        <f t="shared" si="232"/>
        <v>0</v>
      </c>
      <c r="AH80" s="80">
        <f t="shared" si="232"/>
        <v>0</v>
      </c>
      <c r="AI80" s="80">
        <f t="shared" si="232"/>
        <v>0</v>
      </c>
      <c r="AJ80" s="80">
        <f t="shared" si="232"/>
        <v>0</v>
      </c>
      <c r="AK80" s="80">
        <f t="shared" si="232"/>
        <v>0</v>
      </c>
      <c r="AL80" s="80">
        <f t="shared" si="232"/>
        <v>0</v>
      </c>
      <c r="AM80" s="80">
        <f t="shared" si="232"/>
        <v>0</v>
      </c>
      <c r="AN80" s="80">
        <f t="shared" si="232"/>
        <v>0</v>
      </c>
    </row>
    <row r="81" spans="2:41" outlineLevel="1" x14ac:dyDescent="0.2">
      <c r="B81" s="73"/>
      <c r="C81" s="78" t="s">
        <v>96</v>
      </c>
      <c r="D81" s="78"/>
      <c r="E81" s="120"/>
      <c r="F81" s="80">
        <f>F76+F80</f>
        <v>0</v>
      </c>
      <c r="G81" s="80">
        <f t="shared" ref="G81:AN81" si="233">G76+G80</f>
        <v>0</v>
      </c>
      <c r="H81" s="80">
        <f t="shared" si="233"/>
        <v>0</v>
      </c>
      <c r="I81" s="80">
        <f>I76+I80</f>
        <v>0</v>
      </c>
      <c r="J81" s="80">
        <f t="shared" si="233"/>
        <v>0</v>
      </c>
      <c r="K81" s="80">
        <f t="shared" si="233"/>
        <v>0</v>
      </c>
      <c r="L81" s="80">
        <f t="shared" si="233"/>
        <v>0</v>
      </c>
      <c r="M81" s="80">
        <f t="shared" si="233"/>
        <v>0</v>
      </c>
      <c r="N81" s="80">
        <f t="shared" si="233"/>
        <v>0</v>
      </c>
      <c r="O81" s="80">
        <f t="shared" si="233"/>
        <v>0</v>
      </c>
      <c r="P81" s="80">
        <f t="shared" si="233"/>
        <v>0</v>
      </c>
      <c r="Q81" s="80">
        <f t="shared" si="233"/>
        <v>0</v>
      </c>
      <c r="R81" s="80">
        <f t="shared" si="233"/>
        <v>0</v>
      </c>
      <c r="S81" s="80">
        <f t="shared" si="233"/>
        <v>0</v>
      </c>
      <c r="T81" s="80">
        <f t="shared" si="233"/>
        <v>0</v>
      </c>
      <c r="U81" s="80">
        <f t="shared" si="233"/>
        <v>0</v>
      </c>
      <c r="V81" s="80">
        <f t="shared" si="233"/>
        <v>0</v>
      </c>
      <c r="W81" s="80">
        <f t="shared" si="233"/>
        <v>0</v>
      </c>
      <c r="X81" s="80">
        <f t="shared" si="233"/>
        <v>0</v>
      </c>
      <c r="Y81" s="80">
        <f t="shared" si="233"/>
        <v>0</v>
      </c>
      <c r="Z81" s="80">
        <f t="shared" si="233"/>
        <v>0</v>
      </c>
      <c r="AA81" s="80">
        <f t="shared" si="233"/>
        <v>0</v>
      </c>
      <c r="AB81" s="80">
        <f t="shared" si="233"/>
        <v>0</v>
      </c>
      <c r="AC81" s="80">
        <f t="shared" si="233"/>
        <v>0</v>
      </c>
      <c r="AD81" s="80">
        <f t="shared" si="233"/>
        <v>0</v>
      </c>
      <c r="AE81" s="80">
        <f t="shared" si="233"/>
        <v>0</v>
      </c>
      <c r="AF81" s="80">
        <f t="shared" si="233"/>
        <v>0</v>
      </c>
      <c r="AG81" s="80">
        <f t="shared" si="233"/>
        <v>0</v>
      </c>
      <c r="AH81" s="80">
        <f t="shared" si="233"/>
        <v>0</v>
      </c>
      <c r="AI81" s="80">
        <f t="shared" si="233"/>
        <v>0</v>
      </c>
      <c r="AJ81" s="80">
        <f t="shared" si="233"/>
        <v>0</v>
      </c>
      <c r="AK81" s="80">
        <f t="shared" si="233"/>
        <v>0</v>
      </c>
      <c r="AL81" s="80">
        <f t="shared" si="233"/>
        <v>0</v>
      </c>
      <c r="AM81" s="80">
        <f t="shared" si="233"/>
        <v>0</v>
      </c>
      <c r="AN81" s="80">
        <f t="shared" si="233"/>
        <v>0</v>
      </c>
    </row>
    <row r="82" spans="2:41" s="85" customFormat="1" outlineLevel="1" x14ac:dyDescent="0.2">
      <c r="B82" s="73"/>
      <c r="C82" s="372" t="s">
        <v>66</v>
      </c>
      <c r="D82" s="373"/>
      <c r="E82" s="345">
        <v>0</v>
      </c>
      <c r="F82" s="84">
        <f>(SUM(F76:F78)*$E$82)</f>
        <v>0</v>
      </c>
      <c r="G82" s="84">
        <f t="shared" ref="G82:AN82" si="234">(SUM(G76:G78)*$E$82)</f>
        <v>0</v>
      </c>
      <c r="H82" s="84">
        <f t="shared" si="234"/>
        <v>0</v>
      </c>
      <c r="I82" s="84">
        <f t="shared" si="234"/>
        <v>0</v>
      </c>
      <c r="J82" s="84">
        <f>(SUM(J76:J78)*$E$82)</f>
        <v>0</v>
      </c>
      <c r="K82" s="84">
        <f>(SUM(K76:K78)*$E$82)</f>
        <v>0</v>
      </c>
      <c r="L82" s="84">
        <f t="shared" si="234"/>
        <v>0</v>
      </c>
      <c r="M82" s="84">
        <f t="shared" si="234"/>
        <v>0</v>
      </c>
      <c r="N82" s="84">
        <f t="shared" si="234"/>
        <v>0</v>
      </c>
      <c r="O82" s="84">
        <f t="shared" si="234"/>
        <v>0</v>
      </c>
      <c r="P82" s="84">
        <f t="shared" si="234"/>
        <v>0</v>
      </c>
      <c r="Q82" s="84">
        <f t="shared" si="234"/>
        <v>0</v>
      </c>
      <c r="R82" s="84">
        <f t="shared" si="234"/>
        <v>0</v>
      </c>
      <c r="S82" s="84">
        <f t="shared" si="234"/>
        <v>0</v>
      </c>
      <c r="T82" s="84">
        <f t="shared" si="234"/>
        <v>0</v>
      </c>
      <c r="U82" s="84">
        <f t="shared" si="234"/>
        <v>0</v>
      </c>
      <c r="V82" s="84">
        <f t="shared" si="234"/>
        <v>0</v>
      </c>
      <c r="W82" s="84">
        <f t="shared" si="234"/>
        <v>0</v>
      </c>
      <c r="X82" s="84">
        <f t="shared" si="234"/>
        <v>0</v>
      </c>
      <c r="Y82" s="84">
        <f t="shared" si="234"/>
        <v>0</v>
      </c>
      <c r="Z82" s="84">
        <f t="shared" si="234"/>
        <v>0</v>
      </c>
      <c r="AA82" s="84">
        <f t="shared" si="234"/>
        <v>0</v>
      </c>
      <c r="AB82" s="84">
        <f t="shared" si="234"/>
        <v>0</v>
      </c>
      <c r="AC82" s="84">
        <f t="shared" si="234"/>
        <v>0</v>
      </c>
      <c r="AD82" s="84">
        <f t="shared" si="234"/>
        <v>0</v>
      </c>
      <c r="AE82" s="84">
        <f t="shared" si="234"/>
        <v>0</v>
      </c>
      <c r="AF82" s="84">
        <f t="shared" si="234"/>
        <v>0</v>
      </c>
      <c r="AG82" s="84">
        <f t="shared" si="234"/>
        <v>0</v>
      </c>
      <c r="AH82" s="84">
        <f t="shared" si="234"/>
        <v>0</v>
      </c>
      <c r="AI82" s="84">
        <f t="shared" si="234"/>
        <v>0</v>
      </c>
      <c r="AJ82" s="84">
        <f t="shared" si="234"/>
        <v>0</v>
      </c>
      <c r="AK82" s="84">
        <f t="shared" si="234"/>
        <v>0</v>
      </c>
      <c r="AL82" s="84">
        <f t="shared" si="234"/>
        <v>0</v>
      </c>
      <c r="AM82" s="84">
        <f t="shared" si="234"/>
        <v>0</v>
      </c>
      <c r="AN82" s="84">
        <f t="shared" si="234"/>
        <v>0</v>
      </c>
    </row>
    <row r="83" spans="2:41" outlineLevel="1" x14ac:dyDescent="0.2">
      <c r="B83" s="75" t="s">
        <v>141</v>
      </c>
      <c r="C83" s="74" t="s">
        <v>135</v>
      </c>
      <c r="D83" s="74"/>
      <c r="E83" s="287"/>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row>
    <row r="84" spans="2:41" s="85" customFormat="1" outlineLevel="1" x14ac:dyDescent="0.2">
      <c r="B84" s="75" t="s">
        <v>143</v>
      </c>
      <c r="C84" s="74" t="s">
        <v>140</v>
      </c>
      <c r="D84" s="74"/>
      <c r="E84" s="345">
        <v>0</v>
      </c>
      <c r="F84" s="25">
        <f>IF($E$83="",0,IF(Admin!F$2&lt;$E$83,0,SUM(F76:F78)*$E$84))</f>
        <v>0</v>
      </c>
      <c r="G84" s="25">
        <f>IF($E$83="",0,IF(Admin!G$2&lt;$E$83,0,SUM(G76:G78)*$E$84))</f>
        <v>0</v>
      </c>
      <c r="H84" s="25">
        <f>IF($E$83="",0,IF(Admin!H$2&lt;$E$83,0,SUM(H76:H78)*$E$84))</f>
        <v>0</v>
      </c>
      <c r="I84" s="25">
        <f>IF($E$83="",0,IF(Admin!I$2&lt;$E$83,0,SUM(I76:I78)*$E$84))</f>
        <v>0</v>
      </c>
      <c r="J84" s="25">
        <f>IF($E$83="",0,IF(Admin!J$2&lt;$E$83,0,SUM(J76:J78)*$E$84))</f>
        <v>0</v>
      </c>
      <c r="K84" s="25">
        <f>IF($E$83="",0,IF(Admin!K$2&lt;$E$83,0,SUM(K76:K78)*$E$84))</f>
        <v>0</v>
      </c>
      <c r="L84" s="25">
        <f>IF($E$83="",0,IF(Admin!L$2&lt;$E$83,0,SUM(L76:L78)*$E$84))</f>
        <v>0</v>
      </c>
      <c r="M84" s="25">
        <f>IF($E$83="",0,IF(Admin!M$2&lt;$E$83,0,SUM(M76:M78)*$E$84))</f>
        <v>0</v>
      </c>
      <c r="N84" s="25">
        <f>IF($E$83="",0,IF(Admin!N$2&lt;$E$83,0,SUM(N76:N78)*$E$84))</f>
        <v>0</v>
      </c>
      <c r="O84" s="25">
        <f>IF($E$83="",0,IF(Admin!O$2&lt;$E$83,0,SUM(O76:O78)*$E$84))</f>
        <v>0</v>
      </c>
      <c r="P84" s="25">
        <f>IF($E$83="",0,IF(Admin!P$2&lt;$E$83,0,SUM(P76:P78)*$E$84))</f>
        <v>0</v>
      </c>
      <c r="Q84" s="25">
        <f>IF($E$83="",0,IF(Admin!Q$2&lt;$E$83,0,SUM(Q76:Q78)*$E$84))</f>
        <v>0</v>
      </c>
      <c r="R84" s="25">
        <f>IF($E$83="",0,IF(Admin!R$2&lt;$E$83,0,SUM(R76:R78)*$E$84))</f>
        <v>0</v>
      </c>
      <c r="S84" s="25">
        <f>IF($E$83="",0,IF(Admin!S$2&lt;$E$83,0,SUM(S76:S78)*$E$84))</f>
        <v>0</v>
      </c>
      <c r="T84" s="25">
        <f>IF($E$83="",0,IF(Admin!T$2&lt;$E$83,0,SUM(T76:T78)*$E$84))</f>
        <v>0</v>
      </c>
      <c r="U84" s="25">
        <f>IF($E$83="",0,IF(Admin!U$2&lt;$E$83,0,SUM(U76:U78)*$E$84))</f>
        <v>0</v>
      </c>
      <c r="V84" s="25">
        <f>IF($E$83="",0,IF(Admin!V$2&lt;$E$83,0,SUM(V76:V78)*$E$84))</f>
        <v>0</v>
      </c>
      <c r="W84" s="25">
        <f>IF($E$83="",0,IF(Admin!W$2&lt;$E$83,0,SUM(W76:W78)*$E$84))</f>
        <v>0</v>
      </c>
      <c r="X84" s="25">
        <f>IF($E$83="",0,IF(Admin!X$2&lt;$E$83,0,SUM(X76:X78)*$E$84))</f>
        <v>0</v>
      </c>
      <c r="Y84" s="25">
        <f>IF($E$83="",0,IF(Admin!Y$2&lt;$E$83,0,SUM(Y76:Y78)*$E$84))</f>
        <v>0</v>
      </c>
      <c r="Z84" s="25">
        <f>IF($E$83="",0,IF(Admin!Z$2&lt;$E$83,0,SUM(Z76:Z78)*$E$84))</f>
        <v>0</v>
      </c>
      <c r="AA84" s="25">
        <f>IF($E$83="",0,IF(Admin!AA$2&lt;$E$83,0,SUM(AA76:AA78)*$E$84))</f>
        <v>0</v>
      </c>
      <c r="AB84" s="25">
        <f>IF($E$83="",0,IF(Admin!AB$2&lt;$E$83,0,SUM(AB76:AB78)*$E$84))</f>
        <v>0</v>
      </c>
      <c r="AC84" s="25">
        <f>IF($E$83="",0,IF(Admin!AC$2&lt;$E$83,0,SUM(AC76:AC78)*$E$84))</f>
        <v>0</v>
      </c>
      <c r="AD84" s="25">
        <f>IF($E$83="",0,IF(Admin!AD$2&lt;$E$83,0,SUM(AD76:AD78)*$E$84))</f>
        <v>0</v>
      </c>
      <c r="AE84" s="25">
        <f>IF($E$83="",0,IF(Admin!AE$2&lt;$E$83,0,SUM(AE76:AE78)*$E$84))</f>
        <v>0</v>
      </c>
      <c r="AF84" s="25">
        <f>IF($E$83="",0,IF(Admin!AF$2&lt;$E$83,0,SUM(AF76:AF78)*$E$84))</f>
        <v>0</v>
      </c>
      <c r="AG84" s="25">
        <f>IF($E$83="",0,IF(Admin!AG$2&lt;$E$83,0,SUM(AG76:AG78)*$E$84))</f>
        <v>0</v>
      </c>
      <c r="AH84" s="25">
        <f>IF($E$83="",0,IF(Admin!AH$2&lt;$E$83,0,SUM(AH76:AH78)*$E$84))</f>
        <v>0</v>
      </c>
      <c r="AI84" s="25">
        <f>IF($E$83="",0,IF(Admin!AI$2&lt;$E$83,0,SUM(AI76:AI78)*$E$84))</f>
        <v>0</v>
      </c>
      <c r="AJ84" s="25">
        <f>IF($E$83="",0,IF(Admin!AJ$2&lt;$E$83,0,SUM(AJ76:AJ78)*$E$84))</f>
        <v>0</v>
      </c>
      <c r="AK84" s="25">
        <f>IF($E$83="",0,IF(Admin!AK$2&lt;$E$83,0,SUM(AK76:AK78)*$E$84))</f>
        <v>0</v>
      </c>
      <c r="AL84" s="25">
        <f>IF($E$83="",0,IF(Admin!AL$2&lt;$E$83,0,SUM(AL76:AL78)*$E$84))</f>
        <v>0</v>
      </c>
      <c r="AM84" s="25">
        <f>IF($E$83="",0,IF(Admin!AM$2&lt;$E$83,0,SUM(AM76:AM78)*$E$84))</f>
        <v>0</v>
      </c>
      <c r="AN84" s="25">
        <f>IF($E$83="",0,IF(Admin!AN$2&lt;$E$83,0,SUM(AN76:AN78)*$E$84))</f>
        <v>0</v>
      </c>
    </row>
    <row r="85" spans="2:41" s="87" customFormat="1" outlineLevel="1" x14ac:dyDescent="0.2">
      <c r="B85" s="73"/>
      <c r="C85" s="78" t="s">
        <v>142</v>
      </c>
      <c r="D85" s="78"/>
      <c r="E85" s="121"/>
      <c r="F85" s="86">
        <f>F84+F82</f>
        <v>0</v>
      </c>
      <c r="G85" s="86">
        <f t="shared" ref="G85:AN85" si="235">G84+G82</f>
        <v>0</v>
      </c>
      <c r="H85" s="86">
        <f t="shared" si="235"/>
        <v>0</v>
      </c>
      <c r="I85" s="86">
        <f t="shared" si="235"/>
        <v>0</v>
      </c>
      <c r="J85" s="86">
        <f t="shared" si="235"/>
        <v>0</v>
      </c>
      <c r="K85" s="86">
        <f>K84+K82</f>
        <v>0</v>
      </c>
      <c r="L85" s="86">
        <f t="shared" si="235"/>
        <v>0</v>
      </c>
      <c r="M85" s="86">
        <f t="shared" si="235"/>
        <v>0</v>
      </c>
      <c r="N85" s="86">
        <f t="shared" si="235"/>
        <v>0</v>
      </c>
      <c r="O85" s="86">
        <f t="shared" si="235"/>
        <v>0</v>
      </c>
      <c r="P85" s="86">
        <f t="shared" si="235"/>
        <v>0</v>
      </c>
      <c r="Q85" s="86">
        <f t="shared" si="235"/>
        <v>0</v>
      </c>
      <c r="R85" s="86">
        <f t="shared" si="235"/>
        <v>0</v>
      </c>
      <c r="S85" s="86">
        <f t="shared" si="235"/>
        <v>0</v>
      </c>
      <c r="T85" s="86">
        <f t="shared" si="235"/>
        <v>0</v>
      </c>
      <c r="U85" s="86">
        <f t="shared" si="235"/>
        <v>0</v>
      </c>
      <c r="V85" s="86">
        <f t="shared" si="235"/>
        <v>0</v>
      </c>
      <c r="W85" s="86">
        <f t="shared" si="235"/>
        <v>0</v>
      </c>
      <c r="X85" s="86">
        <f t="shared" si="235"/>
        <v>0</v>
      </c>
      <c r="Y85" s="86">
        <f t="shared" si="235"/>
        <v>0</v>
      </c>
      <c r="Z85" s="86">
        <f t="shared" si="235"/>
        <v>0</v>
      </c>
      <c r="AA85" s="86">
        <f t="shared" si="235"/>
        <v>0</v>
      </c>
      <c r="AB85" s="86">
        <f t="shared" si="235"/>
        <v>0</v>
      </c>
      <c r="AC85" s="86">
        <f t="shared" si="235"/>
        <v>0</v>
      </c>
      <c r="AD85" s="86">
        <f t="shared" si="235"/>
        <v>0</v>
      </c>
      <c r="AE85" s="86">
        <f t="shared" si="235"/>
        <v>0</v>
      </c>
      <c r="AF85" s="86">
        <f t="shared" si="235"/>
        <v>0</v>
      </c>
      <c r="AG85" s="86">
        <f t="shared" si="235"/>
        <v>0</v>
      </c>
      <c r="AH85" s="86">
        <f t="shared" si="235"/>
        <v>0</v>
      </c>
      <c r="AI85" s="86">
        <f t="shared" si="235"/>
        <v>0</v>
      </c>
      <c r="AJ85" s="86">
        <f t="shared" si="235"/>
        <v>0</v>
      </c>
      <c r="AK85" s="86">
        <f t="shared" si="235"/>
        <v>0</v>
      </c>
      <c r="AL85" s="86">
        <f t="shared" si="235"/>
        <v>0</v>
      </c>
      <c r="AM85" s="86">
        <f t="shared" si="235"/>
        <v>0</v>
      </c>
      <c r="AN85" s="86">
        <f t="shared" si="235"/>
        <v>0</v>
      </c>
    </row>
    <row r="86" spans="2:41" s="85" customFormat="1" outlineLevel="1" x14ac:dyDescent="0.2">
      <c r="B86" s="71"/>
      <c r="F86" s="77" t="s">
        <v>52</v>
      </c>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row>
    <row r="87" spans="2:41" s="85" customFormat="1" x14ac:dyDescent="0.2">
      <c r="B87" s="71"/>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row>
    <row r="88" spans="2:41" outlineLevel="1" x14ac:dyDescent="0.2">
      <c r="B88" s="73"/>
      <c r="C88" s="292" t="s">
        <v>145</v>
      </c>
      <c r="D88" s="291"/>
      <c r="E88" s="89"/>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row>
    <row r="89" spans="2:41" outlineLevel="1" x14ac:dyDescent="0.2">
      <c r="B89" s="73"/>
      <c r="C89" s="74" t="s">
        <v>138</v>
      </c>
      <c r="D89" s="74"/>
      <c r="E89" s="293"/>
      <c r="F89" s="77"/>
      <c r="G89" s="101"/>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row>
    <row r="90" spans="2:41" outlineLevel="1" x14ac:dyDescent="0.2">
      <c r="B90" s="73"/>
      <c r="C90" s="74" t="s">
        <v>136</v>
      </c>
      <c r="D90" s="74"/>
      <c r="E90" s="294"/>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row>
    <row r="91" spans="2:41" outlineLevel="1" x14ac:dyDescent="0.2">
      <c r="B91" s="73"/>
      <c r="C91" s="74" t="s">
        <v>146</v>
      </c>
      <c r="D91" s="74"/>
      <c r="E91" s="294"/>
      <c r="F91" s="77"/>
      <c r="G91" s="77" t="s">
        <v>52</v>
      </c>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row>
    <row r="92" spans="2:41" outlineLevel="1" x14ac:dyDescent="0.2">
      <c r="B92" s="73"/>
      <c r="C92" s="74" t="s">
        <v>137</v>
      </c>
      <c r="D92" s="74"/>
      <c r="E92" s="96">
        <f>E90-E91</f>
        <v>0</v>
      </c>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row>
    <row r="93" spans="2:41" outlineLevel="1" x14ac:dyDescent="0.2">
      <c r="B93" s="75" t="s">
        <v>151</v>
      </c>
      <c r="C93" s="74" t="s">
        <v>292</v>
      </c>
      <c r="D93" s="74"/>
      <c r="E93" s="294"/>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row>
    <row r="94" spans="2:41" outlineLevel="1" x14ac:dyDescent="0.2">
      <c r="B94" s="75" t="s">
        <v>150</v>
      </c>
      <c r="C94" s="97" t="s">
        <v>144</v>
      </c>
      <c r="D94" s="98"/>
      <c r="E94" s="295"/>
      <c r="F94" s="99">
        <f>IF($E$93=Admin!F2,$E$94,0)</f>
        <v>0</v>
      </c>
      <c r="G94" s="99">
        <f>IF($E$93=Admin!G2,$E$94,0)</f>
        <v>0</v>
      </c>
      <c r="H94" s="99">
        <f>IF($E$93=Admin!H2,$E$94,0)</f>
        <v>0</v>
      </c>
      <c r="I94" s="99">
        <f>IF($E$93=Admin!I2,$E$94,0)</f>
        <v>0</v>
      </c>
      <c r="J94" s="99">
        <f>IF($E$93=Admin!J2,$E$94,0)</f>
        <v>0</v>
      </c>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row>
    <row r="95" spans="2:41" outlineLevel="1" x14ac:dyDescent="0.2">
      <c r="B95" s="73"/>
      <c r="C95" s="372" t="s">
        <v>98</v>
      </c>
      <c r="D95" s="373"/>
      <c r="E95" s="100">
        <f>IF(E89="",0,((1+E103)^E92*E103)/((1+E103)^E92-1)*E89)</f>
        <v>0</v>
      </c>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row>
    <row r="96" spans="2:41" outlineLevel="1" x14ac:dyDescent="0.2">
      <c r="B96" s="73"/>
      <c r="C96" s="81" t="s">
        <v>99</v>
      </c>
      <c r="D96" s="82"/>
      <c r="E96" s="100">
        <f>E95-(E89*E103)</f>
        <v>0</v>
      </c>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row>
    <row r="97" spans="2:41" outlineLevel="1" x14ac:dyDescent="0.2">
      <c r="B97" s="73"/>
      <c r="C97" s="78" t="s">
        <v>94</v>
      </c>
      <c r="D97" s="74"/>
      <c r="E97" s="119"/>
      <c r="F97" s="79">
        <v>0</v>
      </c>
      <c r="G97" s="80">
        <f t="shared" ref="G97" si="236">F102</f>
        <v>0</v>
      </c>
      <c r="H97" s="80">
        <f t="shared" ref="H97" si="237">G102</f>
        <v>0</v>
      </c>
      <c r="I97" s="80">
        <f t="shared" ref="I97" si="238">H102</f>
        <v>0</v>
      </c>
      <c r="J97" s="80">
        <f t="shared" ref="J97" si="239">I102</f>
        <v>0</v>
      </c>
      <c r="K97" s="80">
        <f t="shared" ref="K97" si="240">J102</f>
        <v>0</v>
      </c>
      <c r="L97" s="80">
        <f t="shared" ref="L97" si="241">K102</f>
        <v>0</v>
      </c>
      <c r="M97" s="80">
        <f t="shared" ref="M97" si="242">L102</f>
        <v>0</v>
      </c>
      <c r="N97" s="80">
        <f t="shared" ref="N97" si="243">M102</f>
        <v>0</v>
      </c>
      <c r="O97" s="80">
        <f t="shared" ref="O97" si="244">N102</f>
        <v>0</v>
      </c>
      <c r="P97" s="80">
        <f t="shared" ref="P97" si="245">O102</f>
        <v>0</v>
      </c>
      <c r="Q97" s="80">
        <f t="shared" ref="Q97" si="246">P102</f>
        <v>0</v>
      </c>
      <c r="R97" s="80">
        <f t="shared" ref="R97" si="247">Q102</f>
        <v>0</v>
      </c>
      <c r="S97" s="80">
        <f t="shared" ref="S97" si="248">R102</f>
        <v>0</v>
      </c>
      <c r="T97" s="80">
        <f t="shared" ref="T97" si="249">S102</f>
        <v>0</v>
      </c>
      <c r="U97" s="80">
        <f t="shared" ref="U97" si="250">T102</f>
        <v>0</v>
      </c>
      <c r="V97" s="80">
        <f t="shared" ref="V97" si="251">U102</f>
        <v>0</v>
      </c>
      <c r="W97" s="80">
        <f t="shared" ref="W97" si="252">V102</f>
        <v>0</v>
      </c>
      <c r="X97" s="80">
        <f t="shared" ref="X97" si="253">W102</f>
        <v>0</v>
      </c>
      <c r="Y97" s="80">
        <f t="shared" ref="Y97" si="254">X102</f>
        <v>0</v>
      </c>
      <c r="Z97" s="80">
        <f t="shared" ref="Z97" si="255">Y102</f>
        <v>0</v>
      </c>
      <c r="AA97" s="80">
        <f t="shared" ref="AA97" si="256">Z102</f>
        <v>0</v>
      </c>
      <c r="AB97" s="80">
        <f t="shared" ref="AB97" si="257">AA102</f>
        <v>0</v>
      </c>
      <c r="AC97" s="80">
        <f t="shared" ref="AC97" si="258">AB102</f>
        <v>0</v>
      </c>
      <c r="AD97" s="80">
        <f t="shared" ref="AD97" si="259">AC102</f>
        <v>0</v>
      </c>
      <c r="AE97" s="80">
        <f t="shared" ref="AE97" si="260">AD102</f>
        <v>0</v>
      </c>
      <c r="AF97" s="80">
        <f t="shared" ref="AF97" si="261">AE102</f>
        <v>0</v>
      </c>
      <c r="AG97" s="80">
        <f t="shared" ref="AG97" si="262">AF102</f>
        <v>0</v>
      </c>
      <c r="AH97" s="80">
        <f t="shared" ref="AH97" si="263">AG102</f>
        <v>0</v>
      </c>
      <c r="AI97" s="80">
        <f t="shared" ref="AI97" si="264">AH102</f>
        <v>0</v>
      </c>
      <c r="AJ97" s="80">
        <f t="shared" ref="AJ97" si="265">AI102</f>
        <v>0</v>
      </c>
      <c r="AK97" s="80">
        <f t="shared" ref="AK97" si="266">AJ102</f>
        <v>0</v>
      </c>
      <c r="AL97" s="80">
        <f t="shared" ref="AL97" si="267">AK102</f>
        <v>0</v>
      </c>
      <c r="AM97" s="80">
        <f t="shared" ref="AM97" si="268">AL102</f>
        <v>0</v>
      </c>
      <c r="AN97" s="80">
        <f t="shared" ref="AN97" si="269">AM102</f>
        <v>0</v>
      </c>
    </row>
    <row r="98" spans="2:41" outlineLevel="1" x14ac:dyDescent="0.2">
      <c r="B98" s="75" t="s">
        <v>149</v>
      </c>
      <c r="C98" s="372" t="s">
        <v>95</v>
      </c>
      <c r="D98" s="373"/>
      <c r="E98" s="119"/>
      <c r="F98" s="99">
        <f>IF(Admin!F2='Kapital &amp; Finanzierung'!$E$93,'Kapital &amp; Finanzierung'!$E$89,0)</f>
        <v>0</v>
      </c>
      <c r="G98" s="99">
        <f>IF(Admin!G2='Kapital &amp; Finanzierung'!$E$93,'Kapital &amp; Finanzierung'!$E$89,0)</f>
        <v>0</v>
      </c>
      <c r="H98" s="99">
        <f>IF(Admin!H2='Kapital &amp; Finanzierung'!$E$93,'Kapital &amp; Finanzierung'!$E$89,0)</f>
        <v>0</v>
      </c>
      <c r="I98" s="99">
        <f>IF(Admin!I2='Kapital &amp; Finanzierung'!$E$93,'Kapital &amp; Finanzierung'!$E$89,0)</f>
        <v>0</v>
      </c>
      <c r="J98" s="99">
        <f>IF(Admin!J2='Kapital &amp; Finanzierung'!$E$93,'Kapital &amp; Finanzierung'!$E$89,0)</f>
        <v>0</v>
      </c>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92"/>
      <c r="AM98" s="92"/>
      <c r="AN98" s="92"/>
    </row>
    <row r="99" spans="2:41" outlineLevel="1" x14ac:dyDescent="0.2">
      <c r="B99" s="75" t="s">
        <v>149</v>
      </c>
      <c r="C99" s="74" t="s">
        <v>100</v>
      </c>
      <c r="D99" s="74"/>
      <c r="E99" s="119" t="s">
        <v>52</v>
      </c>
      <c r="F99" s="289"/>
      <c r="G99" s="289"/>
      <c r="H99" s="289"/>
      <c r="I99" s="289"/>
      <c r="J99" s="289"/>
      <c r="K99" s="289"/>
      <c r="L99" s="289"/>
      <c r="M99" s="289"/>
      <c r="N99" s="289"/>
      <c r="O99" s="289"/>
      <c r="P99" s="289"/>
      <c r="Q99" s="289"/>
      <c r="R99" s="289"/>
      <c r="S99" s="289"/>
      <c r="T99" s="289"/>
      <c r="U99" s="289"/>
      <c r="V99" s="289"/>
      <c r="W99" s="289"/>
      <c r="X99" s="289"/>
      <c r="Y99" s="289"/>
      <c r="Z99" s="289"/>
      <c r="AA99" s="289"/>
      <c r="AB99" s="289"/>
      <c r="AC99" s="289"/>
      <c r="AD99" s="289"/>
      <c r="AE99" s="289"/>
      <c r="AF99" s="289"/>
      <c r="AG99" s="289"/>
      <c r="AH99" s="289"/>
      <c r="AI99" s="289"/>
      <c r="AJ99" s="289"/>
      <c r="AK99" s="289"/>
      <c r="AL99" s="289"/>
      <c r="AM99" s="289"/>
      <c r="AN99" s="289"/>
    </row>
    <row r="100" spans="2:41" outlineLevel="1" x14ac:dyDescent="0.2">
      <c r="B100" s="73"/>
      <c r="C100" s="74" t="s">
        <v>139</v>
      </c>
      <c r="D100" s="74"/>
      <c r="E100" s="122"/>
      <c r="F100" s="84">
        <f>IF(($E$91+$E$93-1)&lt;Admin!F$2,((IF(($E$95-F103-F99)&gt;(F97+F98),-(F99+F97),(IF(($E$95-F103-F99)=F97,-F97,-($E$95-F103)))))),0)</f>
        <v>0</v>
      </c>
      <c r="G100" s="84">
        <f>IF(($E$91+$E$93-1)&lt;Admin!G$2,((IF(($E$95-G103-G99)&gt;(G97+G98),-(G99+G97),(IF(($E$95-G103-G99)=G97,-G97,-($E$95-G103)))))),0)</f>
        <v>0</v>
      </c>
      <c r="H100" s="84">
        <f>IF(($E$91+$E$93-1)&lt;Admin!H$2,((IF(($E$95-H103-H99)&gt;(H97+H98),-(H99+H97),(IF(($E$95-H103-H99)=H97,-H97,-($E$95-H103)))))),0)</f>
        <v>0</v>
      </c>
      <c r="I100" s="84">
        <f>IF(($E$91+$E$93-1)&lt;Admin!I$2,((IF(($E$95-I103-I99)&gt;(I97+I98),-(I99+I97),(IF(($E$95-I103-I99)=I97,-I97,-($E$95-I103)))))),0)</f>
        <v>0</v>
      </c>
      <c r="J100" s="84">
        <f>IF(($E$91+$E$93-1)&lt;Admin!J$2,((IF(($E$95-J103-J99)&gt;(J97+J98),-(J99+J97),(IF(($E$95-J103-J99)=J97,-J97,-($E$95-J103)))))),0)</f>
        <v>0</v>
      </c>
      <c r="K100" s="84">
        <f>IF(($E$91+$E$93-1)&lt;Admin!K$2,((IF(($E$95-K103-K99)&gt;(K97+K98),-(K99+K97),(IF(($E$95-K103-K99)=K97,-K97,-($E$95-K103)))))),0)</f>
        <v>0</v>
      </c>
      <c r="L100" s="84">
        <f>IF(($E$91+$E$93-1)&lt;Admin!L$2,((IF(($E$95-L103-L99)&gt;(L97+L98),-(L99+L97),(IF(($E$95-L103-L99)=L97,-L97,-($E$95-L103)))))),0)</f>
        <v>0</v>
      </c>
      <c r="M100" s="84">
        <f>IF(($E$91+$E$93-1)&lt;Admin!M$2,((IF(($E$95-M103-M99)&gt;(M97+M98),-(M99+M97),(IF(($E$95-M103-M99)=M97,-M97,-($E$95-M103)))))),0)</f>
        <v>0</v>
      </c>
      <c r="N100" s="84">
        <f>IF(($E$91+$E$93-1)&lt;Admin!N$2,((IF(($E$95-N103-N99)&gt;(N97+N98),-(N99+N97),(IF(($E$95-N103-N99)=N97,-N97,-($E$95-N103)))))),0)</f>
        <v>0</v>
      </c>
      <c r="O100" s="84">
        <f>IF(($E$91+$E$93-1)&lt;Admin!O$2,((IF(($E$95-O103-O99)&gt;(O97+O98),-(O99+O97),(IF(($E$95-O103-O99)=O97,-O97,-($E$95-O103)))))),0)</f>
        <v>0</v>
      </c>
      <c r="P100" s="84">
        <f>IF(($E$91+$E$93-1)&lt;Admin!P$2,((IF(($E$95-P103-P99)&gt;(P97+P98),-(P99+P97),(IF(($E$95-P103-P99)=P97,-P97,-($E$95-P103)))))),0)</f>
        <v>0</v>
      </c>
      <c r="Q100" s="84">
        <f>IF(($E$91+$E$93-1)&lt;Admin!Q$2,((IF(($E$95-Q103-Q99)&gt;(Q97+Q98),-(Q99+Q97),(IF(($E$95-Q103-Q99)=Q97,-Q97,-($E$95-Q103)))))),0)</f>
        <v>0</v>
      </c>
      <c r="R100" s="84">
        <f>IF(($E$91+$E$93-1)&lt;Admin!R$2,((IF(($E$95-R103-R99)&gt;(R97+R98),-(R99+R97),(IF(($E$95-R103-R99)=R97,-R97,-($E$95-R103)))))),0)</f>
        <v>0</v>
      </c>
      <c r="S100" s="84">
        <f>IF(($E$91+$E$93-1)&lt;Admin!S$2,((IF(($E$95-S103-S99)&gt;(S97+S98),-(S99+S97),(IF(($E$95-S103-S99)=S97,-S97,-($E$95-S103)))))),0)</f>
        <v>0</v>
      </c>
      <c r="T100" s="84">
        <f>IF(($E$91+$E$93-1)&lt;Admin!T$2,((IF(($E$95-T103-T99)&gt;(T97+T98),-(T99+T97),(IF(($E$95-T103-T99)=T97,-T97,-($E$95-T103)))))),0)</f>
        <v>0</v>
      </c>
      <c r="U100" s="84">
        <f>IF(($E$91+$E$93-1)&lt;Admin!U$2,((IF(($E$95-U103-U99)&gt;(U97+U98),-(U99+U97),(IF(($E$95-U103-U99)=U97,-U97,-($E$95-U103)))))),0)</f>
        <v>0</v>
      </c>
      <c r="V100" s="84">
        <f>IF(($E$91+$E$93-1)&lt;Admin!V$2,((IF(($E$95-V103-V99)&gt;(V97+V98),-(V99+V97),(IF(($E$95-V103-V99)=V97,-V97,-($E$95-V103)))))),0)</f>
        <v>0</v>
      </c>
      <c r="W100" s="84">
        <f>IF(($E$91+$E$93-1)&lt;Admin!W$2,((IF(($E$95-W103-W99)&gt;(W97+W98),-(W99+W97),(IF(($E$95-W103-W99)=W97,-W97,-($E$95-W103)))))),0)</f>
        <v>0</v>
      </c>
      <c r="X100" s="84">
        <f>IF(($E$91+$E$93-1)&lt;Admin!X$2,((IF(($E$95-X103-X99)&gt;(X97+X98),-(X99+X97),(IF(($E$95-X103-X99)=X97,-X97,-($E$95-X103)))))),0)</f>
        <v>0</v>
      </c>
      <c r="Y100" s="84">
        <f>IF(($E$91+$E$93-1)&lt;Admin!Y$2,((IF(($E$95-Y103-Y99)&gt;(Y97+Y98),-(Y99+Y97),(IF(($E$95-Y103-Y99)=Y97,-Y97,-($E$95-Y103)))))),0)</f>
        <v>0</v>
      </c>
      <c r="Z100" s="84">
        <f>IF(($E$91+$E$93-1)&lt;Admin!Z$2,((IF(($E$95-Z103-Z99)&gt;(Z97+Z98),-(Z99+Z97),(IF(($E$95-Z103-Z99)=Z97,-Z97,-($E$95-Z103)))))),0)</f>
        <v>0</v>
      </c>
      <c r="AA100" s="84">
        <f>IF(($E$91+$E$93-1)&lt;Admin!AA$2,((IF(($E$95-AA103-AA99)&gt;(AA97+AA98),-(AA99+AA97),(IF(($E$95-AA103-AA99)=AA97,-AA97,-($E$95-AA103)))))),0)</f>
        <v>0</v>
      </c>
      <c r="AB100" s="84">
        <f>IF(($E$91+$E$93-1)&lt;Admin!AB$2,((IF(($E$95-AB103-AB99)&gt;(AB97+AB98),-(AB99+AB97),(IF(($E$95-AB103-AB99)=AB97,-AB97,-($E$95-AB103)))))),0)</f>
        <v>0</v>
      </c>
      <c r="AC100" s="84">
        <f>IF(($E$91+$E$93-1)&lt;Admin!AC$2,((IF(($E$95-AC103-AC99)&gt;(AC97+AC98),-(AC99+AC97),(IF(($E$95-AC103-AC99)=AC97,-AC97,-($E$95-AC103)))))),0)</f>
        <v>0</v>
      </c>
      <c r="AD100" s="84">
        <f>IF(($E$91+$E$93-1)&lt;Admin!AD$2,((IF(($E$95-AD103-AD99)&gt;(AD97+AD98),-(AD99+AD97),(IF(($E$95-AD103-AD99)=AD97,-AD97,-($E$95-AD103)))))),0)</f>
        <v>0</v>
      </c>
      <c r="AE100" s="84">
        <f>IF(($E$91+$E$93-1)&lt;Admin!AE$2,((IF(($E$95-AE103-AE99)&gt;(AE97+AE98),-(AE99+AE97),(IF(($E$95-AE103-AE99)=AE97,-AE97,-($E$95-AE103)))))),0)</f>
        <v>0</v>
      </c>
      <c r="AF100" s="84">
        <f>IF(($E$91+$E$93-1)&lt;Admin!AF$2,((IF(($E$95-AF103-AF99)&gt;(AF97+AF98),-(AF99+AF97),(IF(($E$95-AF103-AF99)=AF97,-AF97,-($E$95-AF103)))))),0)</f>
        <v>0</v>
      </c>
      <c r="AG100" s="84">
        <f>IF(($E$91+$E$93-1)&lt;Admin!AG$2,((IF(($E$95-AG103-AG99)&gt;(AG97+AG98),-(AG99+AG97),(IF(($E$95-AG103-AG99)=AG97,-AG97,-($E$95-AG103)))))),0)</f>
        <v>0</v>
      </c>
      <c r="AH100" s="84">
        <f>IF(($E$91+$E$93-1)&lt;Admin!AH$2,((IF(($E$95-AH103-AH99)&gt;(AH97+AH98),-(AH99+AH97),(IF(($E$95-AH103-AH99)=AH97,-AH97,-($E$95-AH103)))))),0)</f>
        <v>0</v>
      </c>
      <c r="AI100" s="84">
        <f>IF(($E$91+$E$93-1)&lt;Admin!AI$2,((IF(($E$95-AI103-AI99)&gt;(AI97+AI98),-(AI99+AI97),(IF(($E$95-AI103-AI99)=AI97,-AI97,-($E$95-AI103)))))),0)</f>
        <v>0</v>
      </c>
      <c r="AJ100" s="84">
        <f>IF(($E$91+$E$93-1)&lt;Admin!AJ$2,((IF(($E$95-AJ103-AJ99)&gt;(AJ97+AJ98),-(AJ99+AJ97),(IF(($E$95-AJ103-AJ99)=AJ97,-AJ97,-($E$95-AJ103)))))),0)</f>
        <v>0</v>
      </c>
      <c r="AK100" s="84">
        <f>IF(($E$91+$E$93-1)&lt;Admin!AK$2,((IF(($E$95-AK103-AK99)&gt;(AK97+AK98),-(AK99+AK97),(IF(($E$95-AK103-AK99)=AK97,-AK97,-($E$95-AK103)))))),0)</f>
        <v>0</v>
      </c>
      <c r="AL100" s="84">
        <f>IF(($E$91+$E$93-1)&lt;Admin!AL$2,((IF(($E$95-AL103-AL99)&gt;(AL97+AL98),-(AL99+AL97),(IF(($E$95-AL103-AL99)=AL97,-AL97,-($E$95-AL103)))))),0)</f>
        <v>0</v>
      </c>
      <c r="AM100" s="84">
        <f>IF(($E$91+$E$93-1)&lt;Admin!AM$2,((IF(($E$95-AM103-AM99)&gt;(AM97+AM98),-(AM99+AM97),(IF(($E$95-AM103-AM99)=AM97,-AM97,-($E$95-AM103)))))),0)</f>
        <v>0</v>
      </c>
      <c r="AN100" s="84">
        <f>IF(($E$91+$E$93-1)&lt;Admin!AN$2,((IF(($E$95-AN103-AN99)&gt;(AN97+AN98),-(AN99+AN97),(IF(($E$95-AN103-AN99)=AN97,-AN97,-($E$95-AN103)))))),0)</f>
        <v>0</v>
      </c>
    </row>
    <row r="101" spans="2:41" outlineLevel="1" x14ac:dyDescent="0.2">
      <c r="B101" s="73"/>
      <c r="C101" s="78" t="s">
        <v>101</v>
      </c>
      <c r="D101" s="74"/>
      <c r="E101" s="120"/>
      <c r="F101" s="80">
        <f>SUM(F98:F100)</f>
        <v>0</v>
      </c>
      <c r="G101" s="80">
        <f t="shared" ref="G101:H101" si="270">SUM(G98:G100)</f>
        <v>0</v>
      </c>
      <c r="H101" s="80">
        <f t="shared" si="270"/>
        <v>0</v>
      </c>
      <c r="I101" s="80">
        <f>SUM(I98:I100)</f>
        <v>0</v>
      </c>
      <c r="J101" s="80">
        <f t="shared" ref="J101:AN101" si="271">SUM(J98:J100)</f>
        <v>0</v>
      </c>
      <c r="K101" s="80">
        <f t="shared" si="271"/>
        <v>0</v>
      </c>
      <c r="L101" s="80">
        <f t="shared" si="271"/>
        <v>0</v>
      </c>
      <c r="M101" s="80">
        <f t="shared" si="271"/>
        <v>0</v>
      </c>
      <c r="N101" s="80">
        <f t="shared" si="271"/>
        <v>0</v>
      </c>
      <c r="O101" s="80">
        <f t="shared" si="271"/>
        <v>0</v>
      </c>
      <c r="P101" s="80">
        <f t="shared" si="271"/>
        <v>0</v>
      </c>
      <c r="Q101" s="80">
        <f t="shared" si="271"/>
        <v>0</v>
      </c>
      <c r="R101" s="80">
        <f t="shared" si="271"/>
        <v>0</v>
      </c>
      <c r="S101" s="80">
        <f t="shared" si="271"/>
        <v>0</v>
      </c>
      <c r="T101" s="80">
        <f t="shared" si="271"/>
        <v>0</v>
      </c>
      <c r="U101" s="80">
        <f t="shared" si="271"/>
        <v>0</v>
      </c>
      <c r="V101" s="80">
        <f t="shared" si="271"/>
        <v>0</v>
      </c>
      <c r="W101" s="80">
        <f t="shared" si="271"/>
        <v>0</v>
      </c>
      <c r="X101" s="80">
        <f t="shared" si="271"/>
        <v>0</v>
      </c>
      <c r="Y101" s="80">
        <f t="shared" si="271"/>
        <v>0</v>
      </c>
      <c r="Z101" s="80">
        <f t="shared" si="271"/>
        <v>0</v>
      </c>
      <c r="AA101" s="80">
        <f t="shared" si="271"/>
        <v>0</v>
      </c>
      <c r="AB101" s="80">
        <f t="shared" si="271"/>
        <v>0</v>
      </c>
      <c r="AC101" s="80">
        <f t="shared" si="271"/>
        <v>0</v>
      </c>
      <c r="AD101" s="80">
        <f t="shared" si="271"/>
        <v>0</v>
      </c>
      <c r="AE101" s="80">
        <f t="shared" si="271"/>
        <v>0</v>
      </c>
      <c r="AF101" s="80">
        <f t="shared" si="271"/>
        <v>0</v>
      </c>
      <c r="AG101" s="80">
        <f t="shared" si="271"/>
        <v>0</v>
      </c>
      <c r="AH101" s="80">
        <f t="shared" si="271"/>
        <v>0</v>
      </c>
      <c r="AI101" s="80">
        <f t="shared" si="271"/>
        <v>0</v>
      </c>
      <c r="AJ101" s="80">
        <f t="shared" si="271"/>
        <v>0</v>
      </c>
      <c r="AK101" s="80">
        <f t="shared" si="271"/>
        <v>0</v>
      </c>
      <c r="AL101" s="80">
        <f t="shared" si="271"/>
        <v>0</v>
      </c>
      <c r="AM101" s="80">
        <f t="shared" si="271"/>
        <v>0</v>
      </c>
      <c r="AN101" s="80">
        <f t="shared" si="271"/>
        <v>0</v>
      </c>
    </row>
    <row r="102" spans="2:41" outlineLevel="1" x14ac:dyDescent="0.2">
      <c r="B102" s="73"/>
      <c r="C102" s="78" t="s">
        <v>96</v>
      </c>
      <c r="D102" s="78"/>
      <c r="E102" s="120"/>
      <c r="F102" s="80">
        <f>F97+F101</f>
        <v>0</v>
      </c>
      <c r="G102" s="80">
        <f t="shared" ref="G102:H102" si="272">G97+G101</f>
        <v>0</v>
      </c>
      <c r="H102" s="80">
        <f t="shared" si="272"/>
        <v>0</v>
      </c>
      <c r="I102" s="80">
        <f>I97+I101</f>
        <v>0</v>
      </c>
      <c r="J102" s="80">
        <f t="shared" ref="J102:AN102" si="273">J97+J101</f>
        <v>0</v>
      </c>
      <c r="K102" s="80">
        <f t="shared" si="273"/>
        <v>0</v>
      </c>
      <c r="L102" s="80">
        <f t="shared" si="273"/>
        <v>0</v>
      </c>
      <c r="M102" s="80">
        <f t="shared" si="273"/>
        <v>0</v>
      </c>
      <c r="N102" s="80">
        <f t="shared" si="273"/>
        <v>0</v>
      </c>
      <c r="O102" s="80">
        <f t="shared" si="273"/>
        <v>0</v>
      </c>
      <c r="P102" s="80">
        <f t="shared" si="273"/>
        <v>0</v>
      </c>
      <c r="Q102" s="80">
        <f t="shared" si="273"/>
        <v>0</v>
      </c>
      <c r="R102" s="80">
        <f t="shared" si="273"/>
        <v>0</v>
      </c>
      <c r="S102" s="80">
        <f t="shared" si="273"/>
        <v>0</v>
      </c>
      <c r="T102" s="80">
        <f t="shared" si="273"/>
        <v>0</v>
      </c>
      <c r="U102" s="80">
        <f t="shared" si="273"/>
        <v>0</v>
      </c>
      <c r="V102" s="80">
        <f t="shared" si="273"/>
        <v>0</v>
      </c>
      <c r="W102" s="80">
        <f t="shared" si="273"/>
        <v>0</v>
      </c>
      <c r="X102" s="80">
        <f t="shared" si="273"/>
        <v>0</v>
      </c>
      <c r="Y102" s="80">
        <f t="shared" si="273"/>
        <v>0</v>
      </c>
      <c r="Z102" s="80">
        <f t="shared" si="273"/>
        <v>0</v>
      </c>
      <c r="AA102" s="80">
        <f t="shared" si="273"/>
        <v>0</v>
      </c>
      <c r="AB102" s="80">
        <f t="shared" si="273"/>
        <v>0</v>
      </c>
      <c r="AC102" s="80">
        <f t="shared" si="273"/>
        <v>0</v>
      </c>
      <c r="AD102" s="80">
        <f t="shared" si="273"/>
        <v>0</v>
      </c>
      <c r="AE102" s="80">
        <f t="shared" si="273"/>
        <v>0</v>
      </c>
      <c r="AF102" s="80">
        <f t="shared" si="273"/>
        <v>0</v>
      </c>
      <c r="AG102" s="80">
        <f t="shared" si="273"/>
        <v>0</v>
      </c>
      <c r="AH102" s="80">
        <f t="shared" si="273"/>
        <v>0</v>
      </c>
      <c r="AI102" s="80">
        <f t="shared" si="273"/>
        <v>0</v>
      </c>
      <c r="AJ102" s="80">
        <f t="shared" si="273"/>
        <v>0</v>
      </c>
      <c r="AK102" s="80">
        <f t="shared" si="273"/>
        <v>0</v>
      </c>
      <c r="AL102" s="80">
        <f t="shared" si="273"/>
        <v>0</v>
      </c>
      <c r="AM102" s="80">
        <f t="shared" si="273"/>
        <v>0</v>
      </c>
      <c r="AN102" s="80">
        <f t="shared" si="273"/>
        <v>0</v>
      </c>
    </row>
    <row r="103" spans="2:41" s="85" customFormat="1" outlineLevel="1" x14ac:dyDescent="0.2">
      <c r="B103" s="73"/>
      <c r="C103" s="372" t="s">
        <v>66</v>
      </c>
      <c r="D103" s="373"/>
      <c r="E103" s="345">
        <v>0</v>
      </c>
      <c r="F103" s="84">
        <f>(SUM(F97:F99)*$E$103)</f>
        <v>0</v>
      </c>
      <c r="G103" s="84">
        <f t="shared" ref="G103:AN103" si="274">(SUM(G97:G99)*$E$103)</f>
        <v>0</v>
      </c>
      <c r="H103" s="84">
        <f t="shared" si="274"/>
        <v>0</v>
      </c>
      <c r="I103" s="84">
        <f t="shared" si="274"/>
        <v>0</v>
      </c>
      <c r="J103" s="84">
        <f t="shared" si="274"/>
        <v>0</v>
      </c>
      <c r="K103" s="84">
        <f t="shared" si="274"/>
        <v>0</v>
      </c>
      <c r="L103" s="84">
        <f t="shared" si="274"/>
        <v>0</v>
      </c>
      <c r="M103" s="84">
        <f>(SUM(M97:M99)*$E$103)</f>
        <v>0</v>
      </c>
      <c r="N103" s="84">
        <f t="shared" si="274"/>
        <v>0</v>
      </c>
      <c r="O103" s="84">
        <f>(SUM(O97:O99)*$E$103)</f>
        <v>0</v>
      </c>
      <c r="P103" s="84">
        <f t="shared" si="274"/>
        <v>0</v>
      </c>
      <c r="Q103" s="84">
        <f t="shared" si="274"/>
        <v>0</v>
      </c>
      <c r="R103" s="84">
        <f t="shared" si="274"/>
        <v>0</v>
      </c>
      <c r="S103" s="84">
        <f t="shared" si="274"/>
        <v>0</v>
      </c>
      <c r="T103" s="84">
        <f t="shared" si="274"/>
        <v>0</v>
      </c>
      <c r="U103" s="84">
        <f>(SUM(U97:U99)*$E$103)</f>
        <v>0</v>
      </c>
      <c r="V103" s="84">
        <f t="shared" si="274"/>
        <v>0</v>
      </c>
      <c r="W103" s="84">
        <f t="shared" si="274"/>
        <v>0</v>
      </c>
      <c r="X103" s="84">
        <f t="shared" si="274"/>
        <v>0</v>
      </c>
      <c r="Y103" s="84">
        <f t="shared" si="274"/>
        <v>0</v>
      </c>
      <c r="Z103" s="84">
        <f t="shared" si="274"/>
        <v>0</v>
      </c>
      <c r="AA103" s="84">
        <f t="shared" si="274"/>
        <v>0</v>
      </c>
      <c r="AB103" s="84">
        <f t="shared" si="274"/>
        <v>0</v>
      </c>
      <c r="AC103" s="84">
        <f t="shared" si="274"/>
        <v>0</v>
      </c>
      <c r="AD103" s="84">
        <f t="shared" si="274"/>
        <v>0</v>
      </c>
      <c r="AE103" s="84">
        <f t="shared" si="274"/>
        <v>0</v>
      </c>
      <c r="AF103" s="84">
        <f t="shared" si="274"/>
        <v>0</v>
      </c>
      <c r="AG103" s="84">
        <f t="shared" si="274"/>
        <v>0</v>
      </c>
      <c r="AH103" s="84">
        <f t="shared" si="274"/>
        <v>0</v>
      </c>
      <c r="AI103" s="84">
        <f t="shared" si="274"/>
        <v>0</v>
      </c>
      <c r="AJ103" s="84">
        <f t="shared" si="274"/>
        <v>0</v>
      </c>
      <c r="AK103" s="84">
        <f t="shared" si="274"/>
        <v>0</v>
      </c>
      <c r="AL103" s="84">
        <f t="shared" si="274"/>
        <v>0</v>
      </c>
      <c r="AM103" s="84">
        <f t="shared" si="274"/>
        <v>0</v>
      </c>
      <c r="AN103" s="84">
        <f t="shared" si="274"/>
        <v>0</v>
      </c>
    </row>
    <row r="104" spans="2:41" outlineLevel="1" x14ac:dyDescent="0.2">
      <c r="B104" s="75" t="s">
        <v>141</v>
      </c>
      <c r="C104" s="74" t="s">
        <v>135</v>
      </c>
      <c r="D104" s="74"/>
      <c r="E104" s="287"/>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row>
    <row r="105" spans="2:41" s="85" customFormat="1" outlineLevel="1" x14ac:dyDescent="0.2">
      <c r="B105" s="75" t="s">
        <v>143</v>
      </c>
      <c r="C105" s="74" t="s">
        <v>140</v>
      </c>
      <c r="D105" s="74"/>
      <c r="E105" s="345">
        <v>0</v>
      </c>
      <c r="F105" s="25">
        <f>IF($E$104="",0,IF(Admin!F$2&lt;$E$104,0,SUM(F97:F99)*$E$105))</f>
        <v>0</v>
      </c>
      <c r="G105" s="25">
        <f>IF($E$104="",0,IF(Admin!G$2&lt;$E$104,0,SUM(G97:G99)*$E$105))</f>
        <v>0</v>
      </c>
      <c r="H105" s="25">
        <f>IF($E$104="",0,IF(Admin!H$2&lt;$E$104,0,SUM(H97:H99)*$E$105))</f>
        <v>0</v>
      </c>
      <c r="I105" s="25">
        <f>IF($E$104="",0,IF(Admin!I$2&lt;$E$104,0,SUM(I97:I99)*$E$105))</f>
        <v>0</v>
      </c>
      <c r="J105" s="25">
        <f>IF($E$104="",0,IF(Admin!J$2&lt;$E$104,0,SUM(J97:J99)*$E$105))</f>
        <v>0</v>
      </c>
      <c r="K105" s="25">
        <f>IF($E$104="",0,IF(Admin!K$2&lt;$E$104,0,SUM(K97:K99)*$E$105))</f>
        <v>0</v>
      </c>
      <c r="L105" s="25">
        <f>IF($E$104="",0,IF(Admin!L$2&lt;$E$104,0,SUM(L97:L99)*$E$105))</f>
        <v>0</v>
      </c>
      <c r="M105" s="25">
        <f>IF($E$104="",0,IF(Admin!M$2&lt;$E$104,0,SUM(M97:M99)*$E$105))</f>
        <v>0</v>
      </c>
      <c r="N105" s="25">
        <f>IF($E$104="",0,IF(Admin!N$2&lt;$E$104,0,SUM(N97:N99)*$E$105))</f>
        <v>0</v>
      </c>
      <c r="O105" s="25">
        <f>IF($E$104="",0,IF(Admin!O$2&lt;$E$104,0,SUM(O97:O99)*$E$105))</f>
        <v>0</v>
      </c>
      <c r="P105" s="25">
        <f>IF($E$104="",0,IF(Admin!P$2&lt;$E$104,0,SUM(P97:P99)*$E$105))</f>
        <v>0</v>
      </c>
      <c r="Q105" s="25">
        <f>IF($E$104="",0,IF(Admin!Q$2&lt;$E$104,0,SUM(Q97:Q99)*$E$105))</f>
        <v>0</v>
      </c>
      <c r="R105" s="25">
        <f>IF($E$104="",0,IF(Admin!R$2&lt;$E$104,0,SUM(R97:R99)*$E$105))</f>
        <v>0</v>
      </c>
      <c r="S105" s="25">
        <f>IF($E$104="",0,IF(Admin!S$2&lt;$E$104,0,SUM(S97:S99)*$E$105))</f>
        <v>0</v>
      </c>
      <c r="T105" s="25">
        <f>IF($E$104="",0,IF(Admin!T$2&lt;$E$104,0,SUM(T97:T99)*$E$105))</f>
        <v>0</v>
      </c>
      <c r="U105" s="25">
        <f>IF($E$104="",0,IF(Admin!U$2&lt;$E$104,0,SUM(U97:U99)*$E$105))</f>
        <v>0</v>
      </c>
      <c r="V105" s="25">
        <f>IF($E$104="",0,IF(Admin!V$2&lt;$E$104,0,SUM(V97:V99)*$E$105))</f>
        <v>0</v>
      </c>
      <c r="W105" s="25">
        <f>IF($E$104="",0,IF(Admin!W$2&lt;$E$104,0,SUM(W97:W99)*$E$105))</f>
        <v>0</v>
      </c>
      <c r="X105" s="25">
        <f>IF($E$104="",0,IF(Admin!X$2&lt;$E$104,0,SUM(X97:X99)*$E$105))</f>
        <v>0</v>
      </c>
      <c r="Y105" s="25">
        <f>IF($E$104="",0,IF(Admin!Y$2&lt;$E$104,0,SUM(Y97:Y99)*$E$105))</f>
        <v>0</v>
      </c>
      <c r="Z105" s="25">
        <f>IF($E$104="",0,IF(Admin!Z$2&lt;$E$104,0,SUM(Z97:Z99)*$E$105))</f>
        <v>0</v>
      </c>
      <c r="AA105" s="25">
        <f>IF($E$104="",0,IF(Admin!AA$2&lt;$E$104,0,SUM(AA97:AA99)*$E$105))</f>
        <v>0</v>
      </c>
      <c r="AB105" s="25">
        <f>IF($E$104="",0,IF(Admin!AB$2&lt;$E$104,0,SUM(AB97:AB99)*$E$105))</f>
        <v>0</v>
      </c>
      <c r="AC105" s="25">
        <f>IF($E$104="",0,IF(Admin!AC$2&lt;$E$104,0,SUM(AC97:AC99)*$E$105))</f>
        <v>0</v>
      </c>
      <c r="AD105" s="25">
        <f>IF($E$104="",0,IF(Admin!AD$2&lt;$E$104,0,SUM(AD97:AD99)*$E$105))</f>
        <v>0</v>
      </c>
      <c r="AE105" s="25">
        <f>IF($E$104="",0,IF(Admin!AE$2&lt;$E$104,0,SUM(AE97:AE99)*$E$105))</f>
        <v>0</v>
      </c>
      <c r="AF105" s="25">
        <f>IF($E$104="",0,IF(Admin!AF$2&lt;$E$104,0,SUM(AF97:AF99)*$E$105))</f>
        <v>0</v>
      </c>
      <c r="AG105" s="25">
        <f>IF($E$104="",0,IF(Admin!AG$2&lt;$E$104,0,SUM(AG97:AG99)*$E$105))</f>
        <v>0</v>
      </c>
      <c r="AH105" s="25">
        <f>IF($E$104="",0,IF(Admin!AH$2&lt;$E$104,0,SUM(AH97:AH99)*$E$105))</f>
        <v>0</v>
      </c>
      <c r="AI105" s="25">
        <f>IF($E$104="",0,IF(Admin!AI$2&lt;$E$104,0,SUM(AI97:AI99)*$E$105))</f>
        <v>0</v>
      </c>
      <c r="AJ105" s="25">
        <f>IF($E$104="",0,IF(Admin!AJ$2&lt;$E$104,0,SUM(AJ97:AJ99)*$E$105))</f>
        <v>0</v>
      </c>
      <c r="AK105" s="25">
        <f>IF($E$104="",0,IF(Admin!AK$2&lt;$E$104,0,SUM(AK97:AK99)*$E$105))</f>
        <v>0</v>
      </c>
      <c r="AL105" s="25">
        <f>IF($E$104="",0,IF(Admin!AL$2&lt;$E$104,0,SUM(AL97:AL99)*$E$105))</f>
        <v>0</v>
      </c>
      <c r="AM105" s="25">
        <f>IF($E$104="",0,IF(Admin!AM$2&lt;$E$104,0,SUM(AM97:AM99)*$E$105))</f>
        <v>0</v>
      </c>
      <c r="AN105" s="25">
        <f>IF($E$104="",0,IF(Admin!AN$2&lt;$E$104,0,SUM(AN97:AN99)*$E$105))</f>
        <v>0</v>
      </c>
    </row>
    <row r="106" spans="2:41" s="87" customFormat="1" outlineLevel="1" x14ac:dyDescent="0.2">
      <c r="B106" s="73"/>
      <c r="C106" s="78" t="s">
        <v>142</v>
      </c>
      <c r="D106" s="78"/>
      <c r="E106" s="121"/>
      <c r="F106" s="86">
        <f>F105+F103</f>
        <v>0</v>
      </c>
      <c r="G106" s="86">
        <f t="shared" ref="G106:AN106" si="275">G105+G103</f>
        <v>0</v>
      </c>
      <c r="H106" s="86">
        <f t="shared" si="275"/>
        <v>0</v>
      </c>
      <c r="I106" s="86">
        <f t="shared" si="275"/>
        <v>0</v>
      </c>
      <c r="J106" s="86">
        <f t="shared" si="275"/>
        <v>0</v>
      </c>
      <c r="K106" s="86">
        <f t="shared" si="275"/>
        <v>0</v>
      </c>
      <c r="L106" s="86">
        <f t="shared" si="275"/>
        <v>0</v>
      </c>
      <c r="M106" s="86">
        <f t="shared" si="275"/>
        <v>0</v>
      </c>
      <c r="N106" s="86">
        <f t="shared" si="275"/>
        <v>0</v>
      </c>
      <c r="O106" s="86">
        <f t="shared" si="275"/>
        <v>0</v>
      </c>
      <c r="P106" s="86">
        <f t="shared" si="275"/>
        <v>0</v>
      </c>
      <c r="Q106" s="86">
        <f t="shared" si="275"/>
        <v>0</v>
      </c>
      <c r="R106" s="86">
        <f t="shared" si="275"/>
        <v>0</v>
      </c>
      <c r="S106" s="86">
        <f t="shared" si="275"/>
        <v>0</v>
      </c>
      <c r="T106" s="86">
        <f t="shared" si="275"/>
        <v>0</v>
      </c>
      <c r="U106" s="86">
        <f>U105+U103</f>
        <v>0</v>
      </c>
      <c r="V106" s="86">
        <f t="shared" si="275"/>
        <v>0</v>
      </c>
      <c r="W106" s="86">
        <f t="shared" si="275"/>
        <v>0</v>
      </c>
      <c r="X106" s="86">
        <f t="shared" si="275"/>
        <v>0</v>
      </c>
      <c r="Y106" s="86">
        <f t="shared" si="275"/>
        <v>0</v>
      </c>
      <c r="Z106" s="86">
        <f t="shared" si="275"/>
        <v>0</v>
      </c>
      <c r="AA106" s="86">
        <f t="shared" si="275"/>
        <v>0</v>
      </c>
      <c r="AB106" s="86">
        <f t="shared" si="275"/>
        <v>0</v>
      </c>
      <c r="AC106" s="86">
        <f t="shared" si="275"/>
        <v>0</v>
      </c>
      <c r="AD106" s="86">
        <f t="shared" si="275"/>
        <v>0</v>
      </c>
      <c r="AE106" s="86">
        <f t="shared" si="275"/>
        <v>0</v>
      </c>
      <c r="AF106" s="86">
        <f t="shared" si="275"/>
        <v>0</v>
      </c>
      <c r="AG106" s="86">
        <f t="shared" si="275"/>
        <v>0</v>
      </c>
      <c r="AH106" s="86">
        <f t="shared" si="275"/>
        <v>0</v>
      </c>
      <c r="AI106" s="86">
        <f t="shared" si="275"/>
        <v>0</v>
      </c>
      <c r="AJ106" s="86">
        <f t="shared" si="275"/>
        <v>0</v>
      </c>
      <c r="AK106" s="86">
        <f t="shared" si="275"/>
        <v>0</v>
      </c>
      <c r="AL106" s="86">
        <f t="shared" si="275"/>
        <v>0</v>
      </c>
      <c r="AM106" s="86">
        <f t="shared" si="275"/>
        <v>0</v>
      </c>
      <c r="AN106" s="86">
        <f t="shared" si="275"/>
        <v>0</v>
      </c>
    </row>
    <row r="107" spans="2:41" s="85" customFormat="1" outlineLevel="1" x14ac:dyDescent="0.2">
      <c r="B107" s="71"/>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row>
    <row r="108" spans="2:41" s="85" customFormat="1" x14ac:dyDescent="0.2">
      <c r="B108" s="71"/>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row>
    <row r="109" spans="2:41" outlineLevel="1" x14ac:dyDescent="0.2">
      <c r="B109" s="73"/>
      <c r="C109" s="292" t="s">
        <v>152</v>
      </c>
      <c r="D109" s="291"/>
      <c r="E109" s="89"/>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row>
    <row r="110" spans="2:41" outlineLevel="1" x14ac:dyDescent="0.2">
      <c r="B110" s="73"/>
      <c r="C110" s="74" t="s">
        <v>138</v>
      </c>
      <c r="D110" s="74"/>
      <c r="E110" s="293"/>
      <c r="F110" s="77"/>
      <c r="G110" s="77" t="s">
        <v>52</v>
      </c>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row>
    <row r="111" spans="2:41" outlineLevel="1" x14ac:dyDescent="0.2">
      <c r="B111" s="73"/>
      <c r="C111" s="74" t="s">
        <v>136</v>
      </c>
      <c r="D111" s="74"/>
      <c r="E111" s="294"/>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row>
    <row r="112" spans="2:41" outlineLevel="1" x14ac:dyDescent="0.2">
      <c r="B112" s="73"/>
      <c r="C112" s="74" t="s">
        <v>146</v>
      </c>
      <c r="D112" s="74"/>
      <c r="E112" s="294"/>
      <c r="F112" s="77"/>
      <c r="G112" s="77" t="s">
        <v>52</v>
      </c>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row>
    <row r="113" spans="1:41" outlineLevel="1" x14ac:dyDescent="0.2">
      <c r="B113" s="73"/>
      <c r="C113" s="74" t="s">
        <v>137</v>
      </c>
      <c r="D113" s="74"/>
      <c r="E113" s="96">
        <f>E111-E112</f>
        <v>0</v>
      </c>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row>
    <row r="114" spans="1:41" outlineLevel="1" x14ac:dyDescent="0.2">
      <c r="B114" s="75" t="s">
        <v>151</v>
      </c>
      <c r="C114" s="74" t="s">
        <v>291</v>
      </c>
      <c r="D114" s="74"/>
      <c r="E114" s="294"/>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row>
    <row r="115" spans="1:41" outlineLevel="1" x14ac:dyDescent="0.2">
      <c r="B115" s="75" t="s">
        <v>150</v>
      </c>
      <c r="C115" s="97" t="s">
        <v>144</v>
      </c>
      <c r="D115" s="98"/>
      <c r="E115" s="295"/>
      <c r="F115" s="99">
        <f>IF($E$114=Admin!F2,$E$115,0)</f>
        <v>0</v>
      </c>
      <c r="G115" s="99">
        <f>IF($E$114=Admin!G2,$E$115,0)</f>
        <v>0</v>
      </c>
      <c r="H115" s="99">
        <f>IF($E$114=Admin!H2,$E$115,0)</f>
        <v>0</v>
      </c>
      <c r="I115" s="99">
        <f>IF($E$114=Admin!I2,$E$115,0)</f>
        <v>0</v>
      </c>
      <c r="J115" s="99">
        <f>IF($E$114=Admin!J2,$E$115,0)</f>
        <v>0</v>
      </c>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row>
    <row r="116" spans="1:41" outlineLevel="1" x14ac:dyDescent="0.2">
      <c r="B116" s="73"/>
      <c r="C116" s="372" t="s">
        <v>98</v>
      </c>
      <c r="D116" s="373"/>
      <c r="E116" s="100">
        <f>IF(E110="",0,((1+E124)^E113*E124)/((1+E124)^E113-1)*E110)</f>
        <v>0</v>
      </c>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row>
    <row r="117" spans="1:41" outlineLevel="1" x14ac:dyDescent="0.2">
      <c r="B117" s="73"/>
      <c r="C117" s="81" t="s">
        <v>99</v>
      </c>
      <c r="D117" s="82"/>
      <c r="E117" s="100">
        <f>E116-(E110*E124)</f>
        <v>0</v>
      </c>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row>
    <row r="118" spans="1:41" outlineLevel="1" x14ac:dyDescent="0.2">
      <c r="B118" s="73"/>
      <c r="C118" s="78" t="s">
        <v>94</v>
      </c>
      <c r="D118" s="74"/>
      <c r="E118" s="119"/>
      <c r="F118" s="79">
        <v>0</v>
      </c>
      <c r="G118" s="80">
        <f t="shared" ref="G118" si="276">F123</f>
        <v>0</v>
      </c>
      <c r="H118" s="80">
        <f t="shared" ref="H118" si="277">G123</f>
        <v>0</v>
      </c>
      <c r="I118" s="80">
        <f t="shared" ref="I118" si="278">H123</f>
        <v>0</v>
      </c>
      <c r="J118" s="80">
        <f t="shared" ref="J118" si="279">I123</f>
        <v>0</v>
      </c>
      <c r="K118" s="80">
        <f t="shared" ref="K118" si="280">J123</f>
        <v>0</v>
      </c>
      <c r="L118" s="80">
        <f t="shared" ref="L118" si="281">K123</f>
        <v>0</v>
      </c>
      <c r="M118" s="80">
        <f t="shared" ref="M118" si="282">L123</f>
        <v>0</v>
      </c>
      <c r="N118" s="80">
        <f t="shared" ref="N118" si="283">M123</f>
        <v>0</v>
      </c>
      <c r="O118" s="80">
        <f t="shared" ref="O118" si="284">N123</f>
        <v>0</v>
      </c>
      <c r="P118" s="80">
        <f t="shared" ref="P118" si="285">O123</f>
        <v>0</v>
      </c>
      <c r="Q118" s="80">
        <f t="shared" ref="Q118" si="286">P123</f>
        <v>0</v>
      </c>
      <c r="R118" s="80">
        <f t="shared" ref="R118" si="287">Q123</f>
        <v>0</v>
      </c>
      <c r="S118" s="80">
        <f t="shared" ref="S118" si="288">R123</f>
        <v>0</v>
      </c>
      <c r="T118" s="80">
        <f t="shared" ref="T118" si="289">S123</f>
        <v>0</v>
      </c>
      <c r="U118" s="80">
        <f t="shared" ref="U118" si="290">T123</f>
        <v>0</v>
      </c>
      <c r="V118" s="80">
        <f t="shared" ref="V118" si="291">U123</f>
        <v>0</v>
      </c>
      <c r="W118" s="80">
        <f t="shared" ref="W118" si="292">V123</f>
        <v>0</v>
      </c>
      <c r="X118" s="80">
        <f t="shared" ref="X118" si="293">W123</f>
        <v>0</v>
      </c>
      <c r="Y118" s="80">
        <f t="shared" ref="Y118" si="294">X123</f>
        <v>0</v>
      </c>
      <c r="Z118" s="80">
        <f t="shared" ref="Z118" si="295">Y123</f>
        <v>0</v>
      </c>
      <c r="AA118" s="80">
        <f t="shared" ref="AA118" si="296">Z123</f>
        <v>0</v>
      </c>
      <c r="AB118" s="80">
        <f t="shared" ref="AB118" si="297">AA123</f>
        <v>0</v>
      </c>
      <c r="AC118" s="80">
        <f t="shared" ref="AC118" si="298">AB123</f>
        <v>0</v>
      </c>
      <c r="AD118" s="80">
        <f t="shared" ref="AD118" si="299">AC123</f>
        <v>0</v>
      </c>
      <c r="AE118" s="80">
        <f t="shared" ref="AE118" si="300">AD123</f>
        <v>0</v>
      </c>
      <c r="AF118" s="80">
        <f t="shared" ref="AF118" si="301">AE123</f>
        <v>0</v>
      </c>
      <c r="AG118" s="80">
        <f t="shared" ref="AG118" si="302">AF123</f>
        <v>0</v>
      </c>
      <c r="AH118" s="80">
        <f t="shared" ref="AH118" si="303">AG123</f>
        <v>0</v>
      </c>
      <c r="AI118" s="80">
        <f t="shared" ref="AI118" si="304">AH123</f>
        <v>0</v>
      </c>
      <c r="AJ118" s="80">
        <f t="shared" ref="AJ118" si="305">AI123</f>
        <v>0</v>
      </c>
      <c r="AK118" s="80">
        <f t="shared" ref="AK118" si="306">AJ123</f>
        <v>0</v>
      </c>
      <c r="AL118" s="80">
        <f t="shared" ref="AL118" si="307">AK123</f>
        <v>0</v>
      </c>
      <c r="AM118" s="80">
        <f t="shared" ref="AM118" si="308">AL123</f>
        <v>0</v>
      </c>
      <c r="AN118" s="80">
        <f t="shared" ref="AN118" si="309">AM123</f>
        <v>0</v>
      </c>
    </row>
    <row r="119" spans="1:41" outlineLevel="1" x14ac:dyDescent="0.2">
      <c r="B119" s="75" t="s">
        <v>149</v>
      </c>
      <c r="C119" s="372" t="s">
        <v>95</v>
      </c>
      <c r="D119" s="373"/>
      <c r="E119" s="119"/>
      <c r="F119" s="99">
        <f>IF(Admin!F2='Kapital &amp; Finanzierung'!$E$114,'Kapital &amp; Finanzierung'!$E$110,0)</f>
        <v>0</v>
      </c>
      <c r="G119" s="99">
        <f>IF(Admin!G2='Kapital &amp; Finanzierung'!$E$114,'Kapital &amp; Finanzierung'!$E$110,0)</f>
        <v>0</v>
      </c>
      <c r="H119" s="99">
        <f>IF(Admin!H2='Kapital &amp; Finanzierung'!$E$114,'Kapital &amp; Finanzierung'!$E$110,0)</f>
        <v>0</v>
      </c>
      <c r="I119" s="99">
        <f>IF(Admin!I2='Kapital &amp; Finanzierung'!$E$114,'Kapital &amp; Finanzierung'!$E$110,0)</f>
        <v>0</v>
      </c>
      <c r="J119" s="99">
        <f>IF(Admin!J2='Kapital &amp; Finanzierung'!$E$114,'Kapital &amp; Finanzierung'!$E$110,0)</f>
        <v>0</v>
      </c>
      <c r="K119" s="92"/>
      <c r="L119" s="92"/>
      <c r="M119" s="92"/>
      <c r="N119" s="92"/>
      <c r="O119" s="92"/>
      <c r="P119" s="92"/>
      <c r="Q119" s="92"/>
      <c r="R119" s="92"/>
      <c r="S119" s="92"/>
      <c r="T119" s="92"/>
      <c r="U119" s="92"/>
      <c r="V119" s="92"/>
      <c r="W119" s="92"/>
      <c r="X119" s="92"/>
      <c r="Y119" s="92"/>
      <c r="Z119" s="92"/>
      <c r="AA119" s="92"/>
      <c r="AB119" s="92"/>
      <c r="AC119" s="92"/>
      <c r="AD119" s="92"/>
      <c r="AE119" s="92"/>
      <c r="AF119" s="92"/>
      <c r="AG119" s="92"/>
      <c r="AH119" s="92"/>
      <c r="AI119" s="92"/>
      <c r="AJ119" s="92"/>
      <c r="AK119" s="92"/>
      <c r="AL119" s="92"/>
      <c r="AM119" s="92"/>
      <c r="AN119" s="92"/>
    </row>
    <row r="120" spans="1:41" ht="12.75" customHeight="1" outlineLevel="1" x14ac:dyDescent="0.2">
      <c r="A120" s="374" t="s">
        <v>276</v>
      </c>
      <c r="B120" s="374"/>
      <c r="C120" s="74" t="s">
        <v>153</v>
      </c>
      <c r="D120" s="74"/>
      <c r="E120" s="119" t="s">
        <v>52</v>
      </c>
      <c r="F120" s="289"/>
      <c r="G120" s="289"/>
      <c r="H120" s="289"/>
      <c r="I120" s="289"/>
      <c r="J120" s="289"/>
      <c r="K120" s="289"/>
      <c r="L120" s="289"/>
      <c r="M120" s="289"/>
      <c r="N120" s="289"/>
      <c r="O120" s="289"/>
      <c r="P120" s="289"/>
      <c r="Q120" s="289"/>
      <c r="R120" s="289"/>
      <c r="S120" s="289"/>
      <c r="T120" s="289"/>
      <c r="U120" s="289"/>
      <c r="V120" s="289"/>
      <c r="W120" s="289"/>
      <c r="X120" s="289"/>
      <c r="Y120" s="289"/>
      <c r="Z120" s="289"/>
      <c r="AA120" s="289"/>
      <c r="AB120" s="289"/>
      <c r="AC120" s="289"/>
      <c r="AD120" s="289"/>
      <c r="AE120" s="289"/>
      <c r="AF120" s="289"/>
      <c r="AG120" s="289"/>
      <c r="AH120" s="289"/>
      <c r="AI120" s="289"/>
      <c r="AJ120" s="289"/>
      <c r="AK120" s="289"/>
      <c r="AL120" s="289"/>
      <c r="AM120" s="289"/>
      <c r="AN120" s="289"/>
    </row>
    <row r="121" spans="1:41" outlineLevel="1" x14ac:dyDescent="0.2">
      <c r="B121" s="73"/>
      <c r="C121" s="74" t="s">
        <v>139</v>
      </c>
      <c r="D121" s="74"/>
      <c r="E121" s="122"/>
      <c r="F121" s="84">
        <f>IF(($E$112+$E$114-1)&lt;Admin!F$2,((IF(($E$116-F124-F120)&gt;F118,-(F120+F118),(IF(($E$116-F124-F120)=F118,-F118,-($E$116-F124)))))),0)</f>
        <v>0</v>
      </c>
      <c r="G121" s="84">
        <f>IF(($E$112+$E$114-1)&lt;Admin!G$2,((IF(($E$116-G124-G120)&gt;(G118+G119),-(G120+G118),(IF(($E$116-G124-G120)=G118,-G118,-($E$116-G124)))))),0)</f>
        <v>0</v>
      </c>
      <c r="H121" s="84">
        <f>IF(($E$112+$E$114-1)&lt;Admin!H$2,((IF(($E$116-H124-H120)&gt;(H118+H119),-(H120+H118),(IF(($E$116-H124-H120)=H118,-H118,-($E$116-H124)))))),0)</f>
        <v>0</v>
      </c>
      <c r="I121" s="84">
        <f>IF(($E$112+$E$114-1)&lt;Admin!I$2,((IF(($E$116-I124-I120)&gt;(I118+I119),-(I120+I118),(IF(($E$116-I124-I120)=I118,-I118,-($E$116-I124)))))),0)</f>
        <v>0</v>
      </c>
      <c r="J121" s="84">
        <f>IF(($E$112+$E$114-1)&lt;Admin!J$2,((IF(($E$116-J124-J120)&gt;(J118+J119),-(J120+J118),(IF(($E$116-J124-J120)=J118,-J118,-($E$116-J124)))))),0)</f>
        <v>0</v>
      </c>
      <c r="K121" s="84">
        <f>IF(($E$112+$E$114-1)&lt;Admin!K$2,((IF(($E$116-K124-K120)&gt;(K118+K119),-(K120+K118),(IF(($E$116-K124-K120)=K118,-K118,-($E$116-K124)))))),0)</f>
        <v>0</v>
      </c>
      <c r="L121" s="84">
        <f>IF(($E$112+$E$114-1)&lt;Admin!L$2,((IF(($E$116-L124-L120)&gt;(L118+L119),-(L120+L118),(IF(($E$116-L124-L120)=L118,-L118,-($E$116-L124)))))),0)</f>
        <v>0</v>
      </c>
      <c r="M121" s="84">
        <f>IF(($E$112+$E$114-1)&lt;Admin!M$2,((IF(($E$116-M124-M120)&gt;(M118+M119),-(M120+M118),(IF(($E$116-M124-M120)=M118,-M118,-($E$116-M124)))))),0)</f>
        <v>0</v>
      </c>
      <c r="N121" s="84">
        <f>IF(($E$112+$E$114-1)&lt;Admin!N$2,((IF(($E$116-N124-N120)&gt;(N118+N119),-(N120+N118),(IF(($E$116-N124-N120)=N118,-N118,-($E$116-N124)))))),0)</f>
        <v>0</v>
      </c>
      <c r="O121" s="84">
        <f>IF(($E$112+$E$114-1)&lt;Admin!O$2,((IF(($E$116-O124-O120)&gt;(O118+O119),-(O120+O118),(IF(($E$116-O124-O120)=O118,-O118,-($E$116-O124)))))),0)</f>
        <v>0</v>
      </c>
      <c r="P121" s="84">
        <f>IF(($E$112+$E$114-1)&lt;Admin!P$2,((IF(($E$116-P124-P120)&gt;(P118+P119),-(P120+P118),(IF(($E$116-P124-P120)=P118,-P118,-($E$116-P124)))))),0)</f>
        <v>0</v>
      </c>
      <c r="Q121" s="84">
        <f>IF(($E$112+$E$114-1)&lt;Admin!Q$2,((IF(($E$116-Q124-Q120)&gt;(Q118+Q119),-(Q120+Q118),(IF(($E$116-Q124-Q120)=Q118,-Q118,-($E$116-Q124)))))),0)</f>
        <v>0</v>
      </c>
      <c r="R121" s="84">
        <f>IF(($E$112+$E$114-1)&lt;Admin!R$2,((IF(($E$116-R124-R120)&gt;(R118+R119),-(R120+R118),(IF(($E$116-R124-R120)=R118,-R118,-($E$116-R124)))))),0)</f>
        <v>0</v>
      </c>
      <c r="S121" s="84">
        <f>IF(($E$112+$E$114-1)&lt;Admin!S$2,((IF(($E$116-S124-S120)&gt;(S118+S119),-(S120+S118),(IF(($E$116-S124-S120)=S118,-S118,-($E$116-S124)))))),0)</f>
        <v>0</v>
      </c>
      <c r="T121" s="84">
        <f>IF(($E$112+$E$114-1)&lt;Admin!T$2,((IF(($E$116-T124-T120)&gt;(T118+T119),-(T120+T118),(IF(($E$116-T124-T120)=T118,-T118,-($E$116-T124)))))),0)</f>
        <v>0</v>
      </c>
      <c r="U121" s="84">
        <f>IF(($E$112+$E$114-1)&lt;Admin!U$2,((IF(($E$116-U124-U120)&gt;(U118+U119),-(U120+U118),(IF(($E$116-U124-U120)=U118,-U118,-($E$116-U124)))))),0)</f>
        <v>0</v>
      </c>
      <c r="V121" s="84">
        <f>IF(($E$112+$E$114-1)&lt;Admin!V$2,((IF(($E$116-V124-V120)&gt;(V118+V119),-(V120+V118),(IF(($E$116-V124-V120)=V118,-V118,-($E$116-V124)))))),0)</f>
        <v>0</v>
      </c>
      <c r="W121" s="84">
        <f>IF(($E$112+$E$114-1)&lt;Admin!W$2,((IF(($E$116-W124-W120)&gt;(W118+W119),-(W120+W118),(IF(($E$116-W124-W120)=W118,-W118,-($E$116-W124)))))),0)</f>
        <v>0</v>
      </c>
      <c r="X121" s="84">
        <f>IF(($E$112+$E$114-1)&lt;Admin!X$2,((IF(($E$116-X124-X120)&gt;(X118+X119),-(X120+X118),(IF(($E$116-X124-X120)=X118,-X118,-($E$116-X124)))))),0)</f>
        <v>0</v>
      </c>
      <c r="Y121" s="84">
        <f>IF(($E$112+$E$114-1)&lt;Admin!Y$2,((IF(($E$116-Y124-Y120)&gt;(Y118+Y119),-(Y120+Y118),(IF(($E$116-Y124-Y120)=Y118,-Y118,-($E$116-Y124)))))),0)</f>
        <v>0</v>
      </c>
      <c r="Z121" s="84">
        <f>IF(($E$112+$E$114-1)&lt;Admin!Z$2,((IF(($E$116-Z124-Z120)&gt;(Z118+Z119),-(Z120+Z118),(IF(($E$116-Z124-Z120)=Z118,-Z118,-($E$116-Z124)))))),0)</f>
        <v>0</v>
      </c>
      <c r="AA121" s="84">
        <f>IF(($E$112+$E$114-1)&lt;Admin!AA$2,((IF(($E$116-AA124-AA120)&gt;(AA118+AA119),-(AA120+AA118),(IF(($E$116-AA124-AA120)=AA118,-AA118,-($E$116-AA124)))))),0)</f>
        <v>0</v>
      </c>
      <c r="AB121" s="84">
        <f>IF(($E$112+$E$114-1)&lt;Admin!AB$2,((IF(($E$116-AB124-AB120)&gt;(AB118+AB119),-(AB120+AB118),(IF(($E$116-AB124-AB120)=AB118,-AB118,-($E$116-AB124)))))),0)</f>
        <v>0</v>
      </c>
      <c r="AC121" s="84">
        <f>IF(($E$112+$E$114-1)&lt;Admin!AC$2,((IF(($E$116-AC124-AC120)&gt;(AC118+AC119),-(AC120+AC118),(IF(($E$116-AC124-AC120)=AC118,-AC118,-($E$116-AC124)))))),0)</f>
        <v>0</v>
      </c>
      <c r="AD121" s="84">
        <f>IF(($E$112+$E$114-1)&lt;Admin!AD$2,((IF(($E$116-AD124-AD120)&gt;(AD118+AD119),-(AD120+AD118),(IF(($E$116-AD124-AD120)=AD118,-AD118,-($E$116-AD124)))))),0)</f>
        <v>0</v>
      </c>
      <c r="AE121" s="84">
        <f>IF(($E$112+$E$114-1)&lt;Admin!AE$2,((IF(($E$116-AE124-AE120)&gt;(AE118+AE119),-(AE120+AE118),(IF(($E$116-AE124-AE120)=AE118,-AE118,-($E$116-AE124)))))),0)</f>
        <v>0</v>
      </c>
      <c r="AF121" s="84">
        <f>IF(($E$112+$E$114-1)&lt;Admin!AF$2,((IF(($E$116-AF124-AF120)&gt;(AF118+AF119),-(AF120+AF118),(IF(($E$116-AF124-AF120)=AF118,-AF118,-($E$116-AF124)))))),0)</f>
        <v>0</v>
      </c>
      <c r="AG121" s="84">
        <f>IF(($E$112+$E$114-1)&lt;Admin!AG$2,((IF(($E$116-AG124-AG120)&gt;(AG118+AG119),-(AG120+AG118),(IF(($E$116-AG124-AG120)=AG118,-AG118,-($E$116-AG124)))))),0)</f>
        <v>0</v>
      </c>
      <c r="AH121" s="84">
        <f>IF(($E$112+$E$114-1)&lt;Admin!AH$2,((IF(($E$116-AH124-AH120)&gt;(AH118+AH119),-(AH120+AH118),(IF(($E$116-AH124-AH120)=AH118,-AH118,-($E$116-AH124)))))),0)</f>
        <v>0</v>
      </c>
      <c r="AI121" s="84">
        <f>IF(($E$112+$E$114-1)&lt;Admin!AI$2,((IF(($E$116-AI124-AI120)&gt;(AI118+AI119),-(AI120+AI118),(IF(($E$116-AI124-AI120)=AI118,-AI118,-($E$116-AI124)))))),0)</f>
        <v>0</v>
      </c>
      <c r="AJ121" s="84">
        <f>IF(($E$112+$E$114-1)&lt;Admin!AJ$2,((IF(($E$116-AJ124-AJ120)&gt;(AJ118+AJ119),-(AJ120+AJ118),(IF(($E$116-AJ124-AJ120)=AJ118,-AJ118,-($E$116-AJ124)))))),0)</f>
        <v>0</v>
      </c>
      <c r="AK121" s="84">
        <f>IF(($E$112+$E$114-1)&lt;Admin!AK$2,((IF(($E$116-AK124-AK120)&gt;(AK118+AK119),-(AK120+AK118),(IF(($E$116-AK124-AK120)=AK118,-AK118,-($E$116-AK124)))))),0)</f>
        <v>0</v>
      </c>
      <c r="AL121" s="84">
        <f>IF(($E$112+$E$114-1)&lt;Admin!AL$2,((IF(($E$116-AL124-AL120)&gt;(AL118+AL119),-(AL120+AL118),(IF(($E$116-AL124-AL120)=AL118,-AL118,-($E$116-AL124)))))),0)</f>
        <v>0</v>
      </c>
      <c r="AM121" s="84">
        <f>IF(($E$112+$E$114-1)&lt;Admin!AM$2,((IF(($E$116-AM124-AM120)&gt;(AM118+AM119),-(AM120+AM118),(IF(($E$116-AM124-AM120)=AM118,-AM118,-($E$116-AM124)))))),0)</f>
        <v>0</v>
      </c>
      <c r="AN121" s="84">
        <f>IF(($E$112+$E$114-1)&lt;Admin!AN$2,((IF(($E$116-AN124-AN120)&gt;(AN118+AN119),-(AN120+AN118),(IF(($E$116-AN124-AN120)=AN118,-AN118,-($E$116-AN124)))))),0)</f>
        <v>0</v>
      </c>
    </row>
    <row r="122" spans="1:41" outlineLevel="1" x14ac:dyDescent="0.2">
      <c r="B122" s="73"/>
      <c r="C122" s="78" t="s">
        <v>101</v>
      </c>
      <c r="D122" s="74"/>
      <c r="E122" s="120"/>
      <c r="F122" s="80">
        <f>SUM(F119:F121)</f>
        <v>0</v>
      </c>
      <c r="G122" s="80">
        <f t="shared" ref="G122:H122" si="310">SUM(G119:G121)</f>
        <v>0</v>
      </c>
      <c r="H122" s="80">
        <f t="shared" si="310"/>
        <v>0</v>
      </c>
      <c r="I122" s="80">
        <f>SUM(I119:I121)</f>
        <v>0</v>
      </c>
      <c r="J122" s="80">
        <f t="shared" ref="J122:AN122" si="311">SUM(J119:J121)</f>
        <v>0</v>
      </c>
      <c r="K122" s="80">
        <f t="shared" si="311"/>
        <v>0</v>
      </c>
      <c r="L122" s="80">
        <f t="shared" si="311"/>
        <v>0</v>
      </c>
      <c r="M122" s="80">
        <f t="shared" si="311"/>
        <v>0</v>
      </c>
      <c r="N122" s="80">
        <f t="shared" si="311"/>
        <v>0</v>
      </c>
      <c r="O122" s="80">
        <f t="shared" si="311"/>
        <v>0</v>
      </c>
      <c r="P122" s="80">
        <f t="shared" si="311"/>
        <v>0</v>
      </c>
      <c r="Q122" s="80">
        <f t="shared" si="311"/>
        <v>0</v>
      </c>
      <c r="R122" s="80">
        <f t="shared" si="311"/>
        <v>0</v>
      </c>
      <c r="S122" s="80">
        <f t="shared" si="311"/>
        <v>0</v>
      </c>
      <c r="T122" s="80">
        <f t="shared" si="311"/>
        <v>0</v>
      </c>
      <c r="U122" s="80">
        <f t="shared" si="311"/>
        <v>0</v>
      </c>
      <c r="V122" s="80">
        <f t="shared" si="311"/>
        <v>0</v>
      </c>
      <c r="W122" s="80">
        <f t="shared" si="311"/>
        <v>0</v>
      </c>
      <c r="X122" s="80">
        <f t="shared" si="311"/>
        <v>0</v>
      </c>
      <c r="Y122" s="80">
        <f t="shared" si="311"/>
        <v>0</v>
      </c>
      <c r="Z122" s="80">
        <f t="shared" si="311"/>
        <v>0</v>
      </c>
      <c r="AA122" s="80">
        <f t="shared" si="311"/>
        <v>0</v>
      </c>
      <c r="AB122" s="80">
        <f t="shared" si="311"/>
        <v>0</v>
      </c>
      <c r="AC122" s="80">
        <f t="shared" si="311"/>
        <v>0</v>
      </c>
      <c r="AD122" s="80">
        <f t="shared" si="311"/>
        <v>0</v>
      </c>
      <c r="AE122" s="80">
        <f t="shared" si="311"/>
        <v>0</v>
      </c>
      <c r="AF122" s="80">
        <f t="shared" si="311"/>
        <v>0</v>
      </c>
      <c r="AG122" s="80">
        <f t="shared" si="311"/>
        <v>0</v>
      </c>
      <c r="AH122" s="80">
        <f t="shared" si="311"/>
        <v>0</v>
      </c>
      <c r="AI122" s="80">
        <f t="shared" si="311"/>
        <v>0</v>
      </c>
      <c r="AJ122" s="80">
        <f t="shared" si="311"/>
        <v>0</v>
      </c>
      <c r="AK122" s="80">
        <f t="shared" si="311"/>
        <v>0</v>
      </c>
      <c r="AL122" s="80">
        <f t="shared" si="311"/>
        <v>0</v>
      </c>
      <c r="AM122" s="80">
        <f t="shared" si="311"/>
        <v>0</v>
      </c>
      <c r="AN122" s="80">
        <f t="shared" si="311"/>
        <v>0</v>
      </c>
    </row>
    <row r="123" spans="1:41" outlineLevel="1" x14ac:dyDescent="0.2">
      <c r="B123" s="73"/>
      <c r="C123" s="78" t="s">
        <v>96</v>
      </c>
      <c r="D123" s="78"/>
      <c r="E123" s="120"/>
      <c r="F123" s="80">
        <f>F118+F122</f>
        <v>0</v>
      </c>
      <c r="G123" s="80">
        <f t="shared" ref="G123:H123" si="312">G118+G122</f>
        <v>0</v>
      </c>
      <c r="H123" s="80">
        <f t="shared" si="312"/>
        <v>0</v>
      </c>
      <c r="I123" s="80">
        <f>I118+I122</f>
        <v>0</v>
      </c>
      <c r="J123" s="80">
        <f t="shared" ref="J123:AN123" si="313">J118+J122</f>
        <v>0</v>
      </c>
      <c r="K123" s="80">
        <f t="shared" si="313"/>
        <v>0</v>
      </c>
      <c r="L123" s="80">
        <f t="shared" si="313"/>
        <v>0</v>
      </c>
      <c r="M123" s="80">
        <f t="shared" si="313"/>
        <v>0</v>
      </c>
      <c r="N123" s="80">
        <f t="shared" si="313"/>
        <v>0</v>
      </c>
      <c r="O123" s="80">
        <f t="shared" si="313"/>
        <v>0</v>
      </c>
      <c r="P123" s="80">
        <f t="shared" si="313"/>
        <v>0</v>
      </c>
      <c r="Q123" s="80">
        <f t="shared" si="313"/>
        <v>0</v>
      </c>
      <c r="R123" s="80">
        <f t="shared" si="313"/>
        <v>0</v>
      </c>
      <c r="S123" s="80">
        <f t="shared" si="313"/>
        <v>0</v>
      </c>
      <c r="T123" s="80">
        <f t="shared" si="313"/>
        <v>0</v>
      </c>
      <c r="U123" s="80">
        <f t="shared" si="313"/>
        <v>0</v>
      </c>
      <c r="V123" s="80">
        <f t="shared" si="313"/>
        <v>0</v>
      </c>
      <c r="W123" s="80">
        <f t="shared" si="313"/>
        <v>0</v>
      </c>
      <c r="X123" s="80">
        <f t="shared" si="313"/>
        <v>0</v>
      </c>
      <c r="Y123" s="80">
        <f t="shared" si="313"/>
        <v>0</v>
      </c>
      <c r="Z123" s="80">
        <f t="shared" si="313"/>
        <v>0</v>
      </c>
      <c r="AA123" s="80">
        <f t="shared" si="313"/>
        <v>0</v>
      </c>
      <c r="AB123" s="80">
        <f t="shared" si="313"/>
        <v>0</v>
      </c>
      <c r="AC123" s="80">
        <f t="shared" si="313"/>
        <v>0</v>
      </c>
      <c r="AD123" s="80">
        <f t="shared" si="313"/>
        <v>0</v>
      </c>
      <c r="AE123" s="80">
        <f t="shared" si="313"/>
        <v>0</v>
      </c>
      <c r="AF123" s="80">
        <f t="shared" si="313"/>
        <v>0</v>
      </c>
      <c r="AG123" s="80">
        <f t="shared" si="313"/>
        <v>0</v>
      </c>
      <c r="AH123" s="80">
        <f t="shared" si="313"/>
        <v>0</v>
      </c>
      <c r="AI123" s="80">
        <f t="shared" si="313"/>
        <v>0</v>
      </c>
      <c r="AJ123" s="80">
        <f t="shared" si="313"/>
        <v>0</v>
      </c>
      <c r="AK123" s="80">
        <f t="shared" si="313"/>
        <v>0</v>
      </c>
      <c r="AL123" s="80">
        <f t="shared" si="313"/>
        <v>0</v>
      </c>
      <c r="AM123" s="80">
        <f t="shared" si="313"/>
        <v>0</v>
      </c>
      <c r="AN123" s="80">
        <f t="shared" si="313"/>
        <v>0</v>
      </c>
    </row>
    <row r="124" spans="1:41" s="85" customFormat="1" outlineLevel="1" x14ac:dyDescent="0.2">
      <c r="B124" s="73"/>
      <c r="C124" s="372" t="s">
        <v>66</v>
      </c>
      <c r="D124" s="373"/>
      <c r="E124" s="345">
        <v>0</v>
      </c>
      <c r="F124" s="84">
        <f>(SUM(F118:F120)*$E$124)</f>
        <v>0</v>
      </c>
      <c r="G124" s="84">
        <f t="shared" ref="G124:AN124" si="314">(SUM(G118:G120)*$E$124)</f>
        <v>0</v>
      </c>
      <c r="H124" s="84">
        <f t="shared" si="314"/>
        <v>0</v>
      </c>
      <c r="I124" s="84">
        <f t="shared" si="314"/>
        <v>0</v>
      </c>
      <c r="J124" s="84">
        <f t="shared" si="314"/>
        <v>0</v>
      </c>
      <c r="K124" s="84">
        <f t="shared" si="314"/>
        <v>0</v>
      </c>
      <c r="L124" s="84">
        <f t="shared" si="314"/>
        <v>0</v>
      </c>
      <c r="M124" s="84">
        <f t="shared" si="314"/>
        <v>0</v>
      </c>
      <c r="N124" s="84">
        <f t="shared" si="314"/>
        <v>0</v>
      </c>
      <c r="O124" s="84">
        <f t="shared" si="314"/>
        <v>0</v>
      </c>
      <c r="P124" s="84">
        <f t="shared" si="314"/>
        <v>0</v>
      </c>
      <c r="Q124" s="84">
        <f t="shared" si="314"/>
        <v>0</v>
      </c>
      <c r="R124" s="84">
        <f t="shared" si="314"/>
        <v>0</v>
      </c>
      <c r="S124" s="84">
        <f t="shared" si="314"/>
        <v>0</v>
      </c>
      <c r="T124" s="84">
        <f t="shared" si="314"/>
        <v>0</v>
      </c>
      <c r="U124" s="84">
        <f t="shared" si="314"/>
        <v>0</v>
      </c>
      <c r="V124" s="84">
        <f t="shared" si="314"/>
        <v>0</v>
      </c>
      <c r="W124" s="84">
        <f t="shared" si="314"/>
        <v>0</v>
      </c>
      <c r="X124" s="84">
        <f t="shared" si="314"/>
        <v>0</v>
      </c>
      <c r="Y124" s="84">
        <f t="shared" si="314"/>
        <v>0</v>
      </c>
      <c r="Z124" s="84">
        <f t="shared" si="314"/>
        <v>0</v>
      </c>
      <c r="AA124" s="84">
        <f t="shared" si="314"/>
        <v>0</v>
      </c>
      <c r="AB124" s="84">
        <f t="shared" si="314"/>
        <v>0</v>
      </c>
      <c r="AC124" s="84">
        <f t="shared" si="314"/>
        <v>0</v>
      </c>
      <c r="AD124" s="84">
        <f t="shared" si="314"/>
        <v>0</v>
      </c>
      <c r="AE124" s="84">
        <f t="shared" si="314"/>
        <v>0</v>
      </c>
      <c r="AF124" s="84">
        <f t="shared" si="314"/>
        <v>0</v>
      </c>
      <c r="AG124" s="84">
        <f t="shared" si="314"/>
        <v>0</v>
      </c>
      <c r="AH124" s="84">
        <f t="shared" si="314"/>
        <v>0</v>
      </c>
      <c r="AI124" s="84">
        <f t="shared" si="314"/>
        <v>0</v>
      </c>
      <c r="AJ124" s="84">
        <f t="shared" si="314"/>
        <v>0</v>
      </c>
      <c r="AK124" s="84">
        <f t="shared" si="314"/>
        <v>0</v>
      </c>
      <c r="AL124" s="84">
        <f t="shared" si="314"/>
        <v>0</v>
      </c>
      <c r="AM124" s="84">
        <f t="shared" si="314"/>
        <v>0</v>
      </c>
      <c r="AN124" s="84">
        <f t="shared" si="314"/>
        <v>0</v>
      </c>
    </row>
    <row r="125" spans="1:41" outlineLevel="1" x14ac:dyDescent="0.2">
      <c r="B125" s="75" t="s">
        <v>141</v>
      </c>
      <c r="C125" s="74" t="s">
        <v>135</v>
      </c>
      <c r="D125" s="74"/>
      <c r="E125" s="287"/>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row>
    <row r="126" spans="1:41" s="85" customFormat="1" outlineLevel="1" x14ac:dyDescent="0.2">
      <c r="B126" s="75" t="s">
        <v>143</v>
      </c>
      <c r="C126" s="74" t="s">
        <v>140</v>
      </c>
      <c r="D126" s="74"/>
      <c r="E126" s="345">
        <v>0</v>
      </c>
      <c r="F126" s="25">
        <f>IF($E$125="",0,IF(Admin!F$2&lt;$E$125,0,SUM(F118:F120)*$E$126))</f>
        <v>0</v>
      </c>
      <c r="G126" s="25">
        <f>IF($E$125="",0,IF(Admin!G$2&lt;$E$125,0,SUM(G118:G120)*$E$126))</f>
        <v>0</v>
      </c>
      <c r="H126" s="25">
        <f>IF($E$125="",0,IF(Admin!H$2&lt;$E$125,0,SUM(H118:H120)*$E$126))</f>
        <v>0</v>
      </c>
      <c r="I126" s="25">
        <f>IF($E$125="",0,IF(Admin!I$2&lt;$E$125,0,SUM(I118:I120)*$E$126))</f>
        <v>0</v>
      </c>
      <c r="J126" s="25">
        <f>IF($E$125="",0,IF(Admin!J$2&lt;$E$125,0,SUM(J118:J120)*$E$126))</f>
        <v>0</v>
      </c>
      <c r="K126" s="25">
        <f>IF($E$125="",0,IF(Admin!K$2&lt;$E$125,0,SUM(K118:K120)*$E$126))</f>
        <v>0</v>
      </c>
      <c r="L126" s="25">
        <f>IF($E$125="",0,IF(Admin!L$2&lt;$E$125,0,SUM(L118:L120)*$E$126))</f>
        <v>0</v>
      </c>
      <c r="M126" s="25">
        <f>IF($E$125="",0,IF(Admin!M$2&lt;$E$125,0,SUM(M118:M120)*$E$126))</f>
        <v>0</v>
      </c>
      <c r="N126" s="25">
        <f>IF($E$125="",0,IF(Admin!N$2&lt;$E$125,0,SUM(N118:N120)*$E$126))</f>
        <v>0</v>
      </c>
      <c r="O126" s="25">
        <f>IF($E$125="",0,IF(Admin!O$2&lt;$E$125,0,SUM(O118:O120)*$E$126))</f>
        <v>0</v>
      </c>
      <c r="P126" s="25">
        <f>IF($E$125="",0,IF(Admin!P$2&lt;$E$125,0,SUM(P118:P120)*$E$126))</f>
        <v>0</v>
      </c>
      <c r="Q126" s="25">
        <f>IF($E$125="",0,IF(Admin!Q$2&lt;$E$125,0,SUM(Q118:Q120)*$E$126))</f>
        <v>0</v>
      </c>
      <c r="R126" s="25">
        <f>IF($E$125="",0,IF(Admin!R$2&lt;$E$125,0,SUM(R118:R120)*$E$126))</f>
        <v>0</v>
      </c>
      <c r="S126" s="25">
        <f>IF($E$125="",0,IF(Admin!S$2&lt;$E$125,0,SUM(S118:S120)*$E$126))</f>
        <v>0</v>
      </c>
      <c r="T126" s="25">
        <f>IF($E$125="",0,IF(Admin!T$2&lt;$E$125,0,SUM(T118:T120)*$E$126))</f>
        <v>0</v>
      </c>
      <c r="U126" s="25">
        <f>IF($E$125="",0,IF(Admin!U$2&lt;$E$125,0,SUM(U118:U120)*$E$126))</f>
        <v>0</v>
      </c>
      <c r="V126" s="25">
        <f>IF($E$125="",0,IF(Admin!V$2&lt;$E$125,0,SUM(V118:V120)*$E$126))</f>
        <v>0</v>
      </c>
      <c r="W126" s="25">
        <f>IF($E$125="",0,IF(Admin!W$2&lt;$E$125,0,SUM(W118:W120)*$E$126))</f>
        <v>0</v>
      </c>
      <c r="X126" s="25">
        <f>IF($E$125="",0,IF(Admin!X$2&lt;$E$125,0,SUM(X118:X120)*$E$126))</f>
        <v>0</v>
      </c>
      <c r="Y126" s="25">
        <f>IF($E$125="",0,IF(Admin!Y$2&lt;$E$125,0,SUM(Y118:Y120)*$E$126))</f>
        <v>0</v>
      </c>
      <c r="Z126" s="25">
        <f>IF($E$125="",0,IF(Admin!Z$2&lt;$E$125,0,SUM(Z118:Z120)*$E$126))</f>
        <v>0</v>
      </c>
      <c r="AA126" s="25">
        <f>IF($E$125="",0,IF(Admin!AA$2&lt;$E$125,0,SUM(AA118:AA120)*$E$126))</f>
        <v>0</v>
      </c>
      <c r="AB126" s="25">
        <f>IF($E$125="",0,IF(Admin!AB$2&lt;$E$125,0,SUM(AB118:AB120)*$E$126))</f>
        <v>0</v>
      </c>
      <c r="AC126" s="25">
        <f>IF($E$125="",0,IF(Admin!AC$2&lt;$E$125,0,SUM(AC118:AC120)*$E$126))</f>
        <v>0</v>
      </c>
      <c r="AD126" s="25">
        <f>IF($E$125="",0,IF(Admin!AD$2&lt;$E$125,0,SUM(AD118:AD120)*$E$126))</f>
        <v>0</v>
      </c>
      <c r="AE126" s="25">
        <f>IF($E$125="",0,IF(Admin!AE$2&lt;$E$125,0,SUM(AE118:AE120)*$E$126))</f>
        <v>0</v>
      </c>
      <c r="AF126" s="25">
        <f>IF($E$125="",0,IF(Admin!AF$2&lt;$E$125,0,SUM(AF118:AF120)*$E$126))</f>
        <v>0</v>
      </c>
      <c r="AG126" s="25">
        <f>IF($E$125="",0,IF(Admin!AG$2&lt;$E$125,0,SUM(AG118:AG120)*$E$126))</f>
        <v>0</v>
      </c>
      <c r="AH126" s="25">
        <f>IF($E$125="",0,IF(Admin!AH$2&lt;$E$125,0,SUM(AH118:AH120)*$E$126))</f>
        <v>0</v>
      </c>
      <c r="AI126" s="25">
        <f>IF($E$125="",0,IF(Admin!AI$2&lt;$E$125,0,SUM(AI118:AI120)*$E$126))</f>
        <v>0</v>
      </c>
      <c r="AJ126" s="25">
        <f>IF($E$125="",0,IF(Admin!AJ$2&lt;$E$125,0,SUM(AJ118:AJ120)*$E$126))</f>
        <v>0</v>
      </c>
      <c r="AK126" s="25">
        <f>IF($E$125="",0,IF(Admin!AK$2&lt;$E$125,0,SUM(AK118:AK120)*$E$126))</f>
        <v>0</v>
      </c>
      <c r="AL126" s="25">
        <f>IF($E$125="",0,IF(Admin!AL$2&lt;$E$125,0,SUM(AL118:AL120)*$E$126))</f>
        <v>0</v>
      </c>
      <c r="AM126" s="25">
        <f>IF($E$125="",0,IF(Admin!AM$2&lt;$E$125,0,SUM(AM118:AM120)*$E$126))</f>
        <v>0</v>
      </c>
      <c r="AN126" s="25">
        <f>IF($E$125="",0,IF(Admin!AN$2&lt;$E$125,0,SUM(AN118:AN120)*$E$126))</f>
        <v>0</v>
      </c>
    </row>
    <row r="127" spans="1:41" s="87" customFormat="1" outlineLevel="1" x14ac:dyDescent="0.2">
      <c r="B127" s="73"/>
      <c r="C127" s="78" t="s">
        <v>142</v>
      </c>
      <c r="D127" s="78"/>
      <c r="E127" s="121"/>
      <c r="F127" s="86">
        <f>F126+F124</f>
        <v>0</v>
      </c>
      <c r="G127" s="86">
        <f t="shared" ref="G127:AN127" si="315">G126+G124</f>
        <v>0</v>
      </c>
      <c r="H127" s="86">
        <f t="shared" si="315"/>
        <v>0</v>
      </c>
      <c r="I127" s="86">
        <f t="shared" si="315"/>
        <v>0</v>
      </c>
      <c r="J127" s="86">
        <f t="shared" si="315"/>
        <v>0</v>
      </c>
      <c r="K127" s="86">
        <f t="shared" si="315"/>
        <v>0</v>
      </c>
      <c r="L127" s="86">
        <f t="shared" si="315"/>
        <v>0</v>
      </c>
      <c r="M127" s="86">
        <f t="shared" si="315"/>
        <v>0</v>
      </c>
      <c r="N127" s="86">
        <f t="shared" si="315"/>
        <v>0</v>
      </c>
      <c r="O127" s="86">
        <f t="shared" si="315"/>
        <v>0</v>
      </c>
      <c r="P127" s="86">
        <f t="shared" si="315"/>
        <v>0</v>
      </c>
      <c r="Q127" s="86">
        <f t="shared" si="315"/>
        <v>0</v>
      </c>
      <c r="R127" s="86">
        <f t="shared" si="315"/>
        <v>0</v>
      </c>
      <c r="S127" s="86">
        <f t="shared" si="315"/>
        <v>0</v>
      </c>
      <c r="T127" s="86">
        <f t="shared" si="315"/>
        <v>0</v>
      </c>
      <c r="U127" s="86">
        <f t="shared" si="315"/>
        <v>0</v>
      </c>
      <c r="V127" s="86">
        <f t="shared" si="315"/>
        <v>0</v>
      </c>
      <c r="W127" s="86">
        <f t="shared" si="315"/>
        <v>0</v>
      </c>
      <c r="X127" s="86">
        <f t="shared" si="315"/>
        <v>0</v>
      </c>
      <c r="Y127" s="86">
        <f t="shared" si="315"/>
        <v>0</v>
      </c>
      <c r="Z127" s="86">
        <f t="shared" si="315"/>
        <v>0</v>
      </c>
      <c r="AA127" s="86">
        <f t="shared" si="315"/>
        <v>0</v>
      </c>
      <c r="AB127" s="86">
        <f t="shared" si="315"/>
        <v>0</v>
      </c>
      <c r="AC127" s="86">
        <f t="shared" si="315"/>
        <v>0</v>
      </c>
      <c r="AD127" s="86">
        <f t="shared" si="315"/>
        <v>0</v>
      </c>
      <c r="AE127" s="86">
        <f t="shared" si="315"/>
        <v>0</v>
      </c>
      <c r="AF127" s="86">
        <f t="shared" si="315"/>
        <v>0</v>
      </c>
      <c r="AG127" s="86">
        <f t="shared" si="315"/>
        <v>0</v>
      </c>
      <c r="AH127" s="86">
        <f t="shared" si="315"/>
        <v>0</v>
      </c>
      <c r="AI127" s="86">
        <f t="shared" si="315"/>
        <v>0</v>
      </c>
      <c r="AJ127" s="86">
        <f t="shared" si="315"/>
        <v>0</v>
      </c>
      <c r="AK127" s="86">
        <f t="shared" si="315"/>
        <v>0</v>
      </c>
      <c r="AL127" s="86">
        <f t="shared" si="315"/>
        <v>0</v>
      </c>
      <c r="AM127" s="86">
        <f t="shared" si="315"/>
        <v>0</v>
      </c>
      <c r="AN127" s="86">
        <f t="shared" si="315"/>
        <v>0</v>
      </c>
    </row>
    <row r="128" spans="1:41" s="85" customFormat="1" outlineLevel="1" x14ac:dyDescent="0.2">
      <c r="B128" s="71" t="s">
        <v>52</v>
      </c>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row>
    <row r="129" spans="1:41" s="85" customFormat="1" x14ac:dyDescent="0.2">
      <c r="B129" s="71"/>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c r="AN129" s="77"/>
    </row>
    <row r="130" spans="1:41" outlineLevel="1" x14ac:dyDescent="0.2">
      <c r="B130" s="73"/>
      <c r="C130" s="292" t="s">
        <v>154</v>
      </c>
      <c r="D130" s="291"/>
      <c r="E130" s="89"/>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row>
    <row r="131" spans="1:41" outlineLevel="1" x14ac:dyDescent="0.2">
      <c r="B131" s="73"/>
      <c r="C131" s="74" t="s">
        <v>138</v>
      </c>
      <c r="D131" s="74"/>
      <c r="E131" s="293"/>
      <c r="F131" s="77"/>
      <c r="G131" s="77" t="s">
        <v>52</v>
      </c>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row>
    <row r="132" spans="1:41" outlineLevel="1" x14ac:dyDescent="0.2">
      <c r="B132" s="73"/>
      <c r="C132" s="74" t="s">
        <v>136</v>
      </c>
      <c r="D132" s="74"/>
      <c r="E132" s="294"/>
      <c r="F132" s="77"/>
      <c r="G132" s="77"/>
      <c r="H132" s="77"/>
      <c r="I132" s="77"/>
      <c r="J132" s="77"/>
      <c r="K132" s="77"/>
      <c r="L132" s="77"/>
      <c r="M132" s="77"/>
      <c r="N132" s="77"/>
      <c r="O132" s="77"/>
      <c r="P132" s="77"/>
      <c r="Q132" s="77"/>
      <c r="R132" s="77"/>
      <c r="S132" s="77"/>
      <c r="T132" s="77"/>
      <c r="U132" s="77"/>
      <c r="V132" s="77"/>
      <c r="W132" s="77"/>
      <c r="X132" s="77"/>
      <c r="Y132" s="77"/>
      <c r="Z132" s="77"/>
      <c r="AA132" s="77"/>
      <c r="AB132" s="77"/>
      <c r="AC132" s="77"/>
      <c r="AD132" s="77"/>
      <c r="AE132" s="77"/>
      <c r="AF132" s="77"/>
      <c r="AG132" s="77"/>
      <c r="AH132" s="77"/>
      <c r="AI132" s="77"/>
      <c r="AJ132" s="77"/>
      <c r="AK132" s="77"/>
      <c r="AL132" s="77"/>
      <c r="AM132" s="77"/>
      <c r="AN132" s="77"/>
      <c r="AO132" s="77"/>
    </row>
    <row r="133" spans="1:41" outlineLevel="1" x14ac:dyDescent="0.2">
      <c r="B133" s="73"/>
      <c r="C133" s="74" t="s">
        <v>146</v>
      </c>
      <c r="D133" s="74"/>
      <c r="E133" s="294"/>
      <c r="F133" s="77"/>
      <c r="G133" s="77" t="s">
        <v>52</v>
      </c>
      <c r="H133" s="77"/>
      <c r="I133" s="77"/>
      <c r="J133" s="77"/>
      <c r="K133" s="77"/>
      <c r="L133" s="77"/>
      <c r="M133" s="77"/>
      <c r="N133" s="77"/>
      <c r="O133" s="77"/>
      <c r="P133" s="77"/>
      <c r="Q133" s="77"/>
      <c r="R133" s="77"/>
      <c r="S133" s="77"/>
      <c r="T133" s="77"/>
      <c r="U133" s="77"/>
      <c r="V133" s="77"/>
      <c r="W133" s="77"/>
      <c r="X133" s="77"/>
      <c r="Y133" s="77"/>
      <c r="Z133" s="77"/>
      <c r="AA133" s="77"/>
      <c r="AB133" s="77"/>
      <c r="AC133" s="77"/>
      <c r="AD133" s="77"/>
      <c r="AE133" s="77"/>
      <c r="AF133" s="77"/>
      <c r="AG133" s="77"/>
      <c r="AH133" s="77"/>
      <c r="AI133" s="77"/>
      <c r="AJ133" s="77"/>
      <c r="AK133" s="77"/>
      <c r="AL133" s="77"/>
      <c r="AM133" s="77"/>
      <c r="AN133" s="77"/>
      <c r="AO133" s="77"/>
    </row>
    <row r="134" spans="1:41" outlineLevel="1" x14ac:dyDescent="0.2">
      <c r="B134" s="73"/>
      <c r="C134" s="74" t="s">
        <v>137</v>
      </c>
      <c r="D134" s="74"/>
      <c r="E134" s="96">
        <f>E132-E133</f>
        <v>0</v>
      </c>
      <c r="F134" s="77"/>
      <c r="G134" s="77"/>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c r="AE134" s="77"/>
      <c r="AF134" s="77"/>
      <c r="AG134" s="77"/>
      <c r="AH134" s="77"/>
      <c r="AI134" s="77"/>
      <c r="AJ134" s="77"/>
      <c r="AK134" s="77"/>
      <c r="AL134" s="77"/>
      <c r="AM134" s="77"/>
      <c r="AN134" s="77"/>
      <c r="AO134" s="77"/>
    </row>
    <row r="135" spans="1:41" outlineLevel="1" x14ac:dyDescent="0.2">
      <c r="B135" s="75" t="s">
        <v>151</v>
      </c>
      <c r="C135" s="74" t="s">
        <v>291</v>
      </c>
      <c r="D135" s="74"/>
      <c r="E135" s="294"/>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row>
    <row r="136" spans="1:41" outlineLevel="1" x14ac:dyDescent="0.2">
      <c r="B136" s="75" t="s">
        <v>150</v>
      </c>
      <c r="C136" s="97" t="s">
        <v>144</v>
      </c>
      <c r="D136" s="98"/>
      <c r="E136" s="295"/>
      <c r="F136" s="99">
        <f>IF($E$135=Admin!F2,$E$136,0)</f>
        <v>0</v>
      </c>
      <c r="G136" s="99">
        <f>IF($E$135=Admin!G2,$E$136,0)</f>
        <v>0</v>
      </c>
      <c r="H136" s="99">
        <f>IF($E$135=Admin!H2,$E$136,0)</f>
        <v>0</v>
      </c>
      <c r="I136" s="99">
        <f>IF($E$135=Admin!I2,$E$136,0)</f>
        <v>0</v>
      </c>
      <c r="J136" s="99">
        <f>IF($E$135=Admin!J2,$E$136,0)</f>
        <v>0</v>
      </c>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7"/>
      <c r="AN136" s="77"/>
      <c r="AO136" s="77"/>
    </row>
    <row r="137" spans="1:41" outlineLevel="1" x14ac:dyDescent="0.2">
      <c r="B137" s="73"/>
      <c r="C137" s="372" t="s">
        <v>98</v>
      </c>
      <c r="D137" s="373"/>
      <c r="E137" s="100">
        <f>IF(E131="",0,((1+E145)^E134*E145)/((1+E145)^E134-1)*E131)</f>
        <v>0</v>
      </c>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7"/>
      <c r="AI137" s="77"/>
      <c r="AJ137" s="77"/>
      <c r="AK137" s="77"/>
      <c r="AL137" s="77"/>
      <c r="AM137" s="77"/>
      <c r="AN137" s="77"/>
      <c r="AO137" s="77"/>
    </row>
    <row r="138" spans="1:41" outlineLevel="1" x14ac:dyDescent="0.2">
      <c r="B138" s="73"/>
      <c r="C138" s="81" t="s">
        <v>99</v>
      </c>
      <c r="D138" s="82"/>
      <c r="E138" s="100">
        <f>E137-(E131*E145)</f>
        <v>0</v>
      </c>
      <c r="F138" s="77"/>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c r="AH138" s="77"/>
      <c r="AI138" s="77"/>
      <c r="AJ138" s="77"/>
      <c r="AK138" s="77"/>
      <c r="AL138" s="77"/>
      <c r="AM138" s="77"/>
      <c r="AN138" s="77"/>
      <c r="AO138" s="77"/>
    </row>
    <row r="139" spans="1:41" outlineLevel="1" x14ac:dyDescent="0.2">
      <c r="B139" s="73"/>
      <c r="C139" s="78" t="s">
        <v>94</v>
      </c>
      <c r="D139" s="74"/>
      <c r="E139" s="119"/>
      <c r="F139" s="79">
        <v>0</v>
      </c>
      <c r="G139" s="80">
        <f t="shared" ref="G139" si="316">F144</f>
        <v>0</v>
      </c>
      <c r="H139" s="80">
        <f t="shared" ref="H139" si="317">G144</f>
        <v>0</v>
      </c>
      <c r="I139" s="80">
        <f t="shared" ref="I139" si="318">H144</f>
        <v>0</v>
      </c>
      <c r="J139" s="80">
        <f t="shared" ref="J139" si="319">I144</f>
        <v>0</v>
      </c>
      <c r="K139" s="80">
        <f t="shared" ref="K139" si="320">J144</f>
        <v>0</v>
      </c>
      <c r="L139" s="80">
        <f t="shared" ref="L139" si="321">K144</f>
        <v>0</v>
      </c>
      <c r="M139" s="80">
        <f t="shared" ref="M139" si="322">L144</f>
        <v>0</v>
      </c>
      <c r="N139" s="80">
        <f t="shared" ref="N139" si="323">M144</f>
        <v>0</v>
      </c>
      <c r="O139" s="80">
        <f t="shared" ref="O139" si="324">N144</f>
        <v>0</v>
      </c>
      <c r="P139" s="80">
        <f t="shared" ref="P139" si="325">O144</f>
        <v>0</v>
      </c>
      <c r="Q139" s="80">
        <f t="shared" ref="Q139" si="326">P144</f>
        <v>0</v>
      </c>
      <c r="R139" s="80">
        <f t="shared" ref="R139" si="327">Q144</f>
        <v>0</v>
      </c>
      <c r="S139" s="80">
        <f t="shared" ref="S139" si="328">R144</f>
        <v>0</v>
      </c>
      <c r="T139" s="80">
        <f t="shared" ref="T139" si="329">S144</f>
        <v>0</v>
      </c>
      <c r="U139" s="80">
        <f t="shared" ref="U139" si="330">T144</f>
        <v>0</v>
      </c>
      <c r="V139" s="80">
        <f t="shared" ref="V139" si="331">U144</f>
        <v>0</v>
      </c>
      <c r="W139" s="80">
        <f t="shared" ref="W139" si="332">V144</f>
        <v>0</v>
      </c>
      <c r="X139" s="80">
        <f t="shared" ref="X139" si="333">W144</f>
        <v>0</v>
      </c>
      <c r="Y139" s="80">
        <f t="shared" ref="Y139" si="334">X144</f>
        <v>0</v>
      </c>
      <c r="Z139" s="80">
        <f t="shared" ref="Z139" si="335">Y144</f>
        <v>0</v>
      </c>
      <c r="AA139" s="80">
        <f t="shared" ref="AA139" si="336">Z144</f>
        <v>0</v>
      </c>
      <c r="AB139" s="80">
        <f t="shared" ref="AB139" si="337">AA144</f>
        <v>0</v>
      </c>
      <c r="AC139" s="80">
        <f t="shared" ref="AC139" si="338">AB144</f>
        <v>0</v>
      </c>
      <c r="AD139" s="80">
        <f t="shared" ref="AD139" si="339">AC144</f>
        <v>0</v>
      </c>
      <c r="AE139" s="80">
        <f t="shared" ref="AE139" si="340">AD144</f>
        <v>0</v>
      </c>
      <c r="AF139" s="80">
        <f t="shared" ref="AF139" si="341">AE144</f>
        <v>0</v>
      </c>
      <c r="AG139" s="80">
        <f t="shared" ref="AG139" si="342">AF144</f>
        <v>0</v>
      </c>
      <c r="AH139" s="80">
        <f t="shared" ref="AH139" si="343">AG144</f>
        <v>0</v>
      </c>
      <c r="AI139" s="80">
        <f t="shared" ref="AI139" si="344">AH144</f>
        <v>0</v>
      </c>
      <c r="AJ139" s="80">
        <f t="shared" ref="AJ139" si="345">AI144</f>
        <v>0</v>
      </c>
      <c r="AK139" s="80">
        <f t="shared" ref="AK139" si="346">AJ144</f>
        <v>0</v>
      </c>
      <c r="AL139" s="80">
        <f t="shared" ref="AL139" si="347">AK144</f>
        <v>0</v>
      </c>
      <c r="AM139" s="80">
        <f t="shared" ref="AM139" si="348">AL144</f>
        <v>0</v>
      </c>
      <c r="AN139" s="80">
        <f t="shared" ref="AN139" si="349">AM144</f>
        <v>0</v>
      </c>
    </row>
    <row r="140" spans="1:41" outlineLevel="1" x14ac:dyDescent="0.2">
      <c r="B140" s="75" t="s">
        <v>149</v>
      </c>
      <c r="C140" s="372" t="s">
        <v>95</v>
      </c>
      <c r="D140" s="373"/>
      <c r="E140" s="119"/>
      <c r="F140" s="99">
        <f>IF(Admin!F2='Kapital &amp; Finanzierung'!$E$135,'Kapital &amp; Finanzierung'!$E$131,0)</f>
        <v>0</v>
      </c>
      <c r="G140" s="99">
        <f>IF(Admin!G2='Kapital &amp; Finanzierung'!$E$135,'Kapital &amp; Finanzierung'!$E$131,0)</f>
        <v>0</v>
      </c>
      <c r="H140" s="99">
        <f>IF(Admin!H2='Kapital &amp; Finanzierung'!$E$135,'Kapital &amp; Finanzierung'!$E$131,0)</f>
        <v>0</v>
      </c>
      <c r="I140" s="99">
        <f>IF(Admin!I2='Kapital &amp; Finanzierung'!$E$135,'Kapital &amp; Finanzierung'!$E$131,0)</f>
        <v>0</v>
      </c>
      <c r="J140" s="99">
        <f>IF(Admin!J2='Kapital &amp; Finanzierung'!$E$135,'Kapital &amp; Finanzierung'!$E$131,0)</f>
        <v>0</v>
      </c>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92"/>
      <c r="AN140" s="92"/>
    </row>
    <row r="141" spans="1:41" ht="12.75" customHeight="1" outlineLevel="1" x14ac:dyDescent="0.2">
      <c r="A141" s="374" t="s">
        <v>276</v>
      </c>
      <c r="B141" s="374"/>
      <c r="C141" s="74" t="s">
        <v>153</v>
      </c>
      <c r="D141" s="74"/>
      <c r="E141" s="119" t="s">
        <v>52</v>
      </c>
      <c r="F141" s="289"/>
      <c r="G141" s="289"/>
      <c r="H141" s="289"/>
      <c r="I141" s="289"/>
      <c r="J141" s="289"/>
      <c r="K141" s="289"/>
      <c r="L141" s="289"/>
      <c r="M141" s="289"/>
      <c r="N141" s="289"/>
      <c r="O141" s="289"/>
      <c r="P141" s="289"/>
      <c r="Q141" s="289"/>
      <c r="R141" s="289"/>
      <c r="S141" s="289"/>
      <c r="T141" s="289"/>
      <c r="U141" s="289"/>
      <c r="V141" s="289"/>
      <c r="W141" s="289"/>
      <c r="X141" s="289"/>
      <c r="Y141" s="289"/>
      <c r="Z141" s="289"/>
      <c r="AA141" s="289"/>
      <c r="AB141" s="289"/>
      <c r="AC141" s="289"/>
      <c r="AD141" s="289"/>
      <c r="AE141" s="289"/>
      <c r="AF141" s="289"/>
      <c r="AG141" s="289"/>
      <c r="AH141" s="289"/>
      <c r="AI141" s="289"/>
      <c r="AJ141" s="289"/>
      <c r="AK141" s="289"/>
      <c r="AL141" s="289"/>
      <c r="AM141" s="289"/>
      <c r="AN141" s="289"/>
    </row>
    <row r="142" spans="1:41" outlineLevel="1" x14ac:dyDescent="0.2">
      <c r="B142" s="73"/>
      <c r="C142" s="74" t="s">
        <v>139</v>
      </c>
      <c r="D142" s="74"/>
      <c r="E142" s="122"/>
      <c r="F142" s="84">
        <f>IF(($E$133+$E$135-1)&lt;Admin!F$2,((IF(($E$137-F145-F141)&gt;(F139+F140),-(F141+F139),(IF(($E$137-F145-F141)=F139,-F139,-($E$137-F145)))))),0)</f>
        <v>0</v>
      </c>
      <c r="G142" s="84">
        <f>IF(($E$133+$E$135-1)&lt;Admin!G$2,((IF(($E$137-G145-G141)&gt;(G139+G140),-(G141+G139),(IF(($E$137-G145-G141)=G139,-G139,-($E$137-G145)))))),0)</f>
        <v>0</v>
      </c>
      <c r="H142" s="84">
        <f>IF(($E$133+$E$135-1)&lt;Admin!H$2,((IF(($E$137-H145-H141)&gt;(H139+H140),-(H141+H139),(IF(($E$137-H145-H141)=H139,-H139,-($E$137-H145)))))),0)</f>
        <v>0</v>
      </c>
      <c r="I142" s="84">
        <f>IF(($E$133+$E$135-1)&lt;Admin!I$2,((IF(($E$137-I145-I141)&gt;(I139+I140),-(I141+I139),(IF(($E$137-I145-I141)=I139,-I139,-($E$137-I145)))))),0)</f>
        <v>0</v>
      </c>
      <c r="J142" s="84">
        <f>IF(($E$133+$E$135-1)&lt;Admin!J$2,((IF(($E$137-J145-J141)&gt;(J139+J140),-(J141+J139),(IF(($E$137-J145-J141)=J139,-J139,-($E$137-J145)))))),0)</f>
        <v>0</v>
      </c>
      <c r="K142" s="84">
        <f>IF(($E$133+$E$135-1)&lt;Admin!K$2,((IF(($E$137-K145-K141)&gt;(K139+K140),-(K141+K139),(IF(($E$137-K145-K141)=K139,-K139,-($E$137-K145)))))),0)</f>
        <v>0</v>
      </c>
      <c r="L142" s="84">
        <f>IF(($E$133+$E$135-1)&lt;Admin!L$2,((IF(($E$137-L145-L141)&gt;(L139+L140),-(L141+L139),(IF(($E$137-L145-L141)=L139,-L139,-($E$137-L145)))))),0)</f>
        <v>0</v>
      </c>
      <c r="M142" s="84">
        <f>IF(($E$133+$E$135-1)&lt;Admin!M$2,((IF(($E$137-M145-M141)&gt;(M139+M140),-(M141+M139),(IF(($E$137-M145-M141)=M139,-M139,-($E$137-M145)))))),0)</f>
        <v>0</v>
      </c>
      <c r="N142" s="84">
        <f>IF(($E$133+$E$135-1)&lt;Admin!N$2,((IF(($E$137-N145-N141)&gt;(N139+N140),-(N141+N139),(IF(($E$137-N145-N141)=N139,-N139,-($E$137-N145)))))),0)</f>
        <v>0</v>
      </c>
      <c r="O142" s="84">
        <f>IF(($E$133+$E$135-1)&lt;Admin!O$2,((IF(($E$137-O145-O141)&gt;(O139+O140),-(O141+O139),(IF(($E$137-O145-O141)=O139,-O139,-($E$137-O145)))))),0)</f>
        <v>0</v>
      </c>
      <c r="P142" s="84">
        <f>IF(($E$133+$E$135-1)&lt;Admin!P$2,((IF(($E$137-P145-P141)&gt;(P139+P140),-(P141+P139),(IF(($E$137-P145-P141)=P139,-P139,-($E$137-P145)))))),0)</f>
        <v>0</v>
      </c>
      <c r="Q142" s="84">
        <f>IF(($E$133+$E$135-1)&lt;Admin!Q$2,((IF(($E$137-Q145-Q141)&gt;(Q139+Q140),-(Q141+Q139),(IF(($E$137-Q145-Q141)=Q139,-Q139,-($E$137-Q145)))))),0)</f>
        <v>0</v>
      </c>
      <c r="R142" s="84">
        <f>IF(($E$133+$E$135-1)&lt;Admin!R$2,((IF(($E$137-R145-R141)&gt;(R139+R140),-(R141+R139),(IF(($E$137-R145-R141)=R139,-R139,-($E$137-R145)))))),0)</f>
        <v>0</v>
      </c>
      <c r="S142" s="84">
        <f>IF(($E$133+$E$135-1)&lt;Admin!S$2,((IF(($E$137-S145-S141)&gt;(S139+S140),-(S141+S139),(IF(($E$137-S145-S141)=S139,-S139,-($E$137-S145)))))),0)</f>
        <v>0</v>
      </c>
      <c r="T142" s="84">
        <f>IF(($E$133+$E$135-1)&lt;Admin!T$2,((IF(($E$137-T145-T141)&gt;(T139+T140),-(T141+T139),(IF(($E$137-T145-T141)=T139,-T139,-($E$137-T145)))))),0)</f>
        <v>0</v>
      </c>
      <c r="U142" s="84">
        <f>IF(($E$133+$E$135-1)&lt;Admin!U$2,((IF(($E$137-U145-U141)&gt;(U139+U140),-(U141+U139),(IF(($E$137-U145-U141)=U139,-U139,-($E$137-U145)))))),0)</f>
        <v>0</v>
      </c>
      <c r="V142" s="84">
        <f>IF(($E$133+$E$135-1)&lt;Admin!V$2,((IF(($E$137-V145-V141)&gt;(V139+V140),-(V141+V139),(IF(($E$137-V145-V141)=V139,-V139,-($E$137-V145)))))),0)</f>
        <v>0</v>
      </c>
      <c r="W142" s="84">
        <f>IF(($E$133+$E$135-1)&lt;Admin!W$2,((IF(($E$137-W145-W141)&gt;(W139+W140),-(W141+W139),(IF(($E$137-W145-W141)=W139,-W139,-($E$137-W145)))))),0)</f>
        <v>0</v>
      </c>
      <c r="X142" s="84">
        <f>IF(($E$133+$E$135-1)&lt;Admin!X$2,((IF(($E$137-X145-X141)&gt;(X139+X140),-(X141+X139),(IF(($E$137-X145-X141)=X139,-X139,-($E$137-X145)))))),0)</f>
        <v>0</v>
      </c>
      <c r="Y142" s="84">
        <f>IF(($E$133+$E$135-1)&lt;Admin!Y$2,((IF(($E$137-Y145-Y141)&gt;(Y139+Y140),-(Y141+Y139),(IF(($E$137-Y145-Y141)=Y139,-Y139,-($E$137-Y145)))))),0)</f>
        <v>0</v>
      </c>
      <c r="Z142" s="84">
        <f>IF(($E$133+$E$135-1)&lt;Admin!Z$2,((IF(($E$137-Z145-Z141)&gt;(Z139+Z140),-(Z141+Z139),(IF(($E$137-Z145-Z141)=Z139,-Z139,-($E$137-Z145)))))),0)</f>
        <v>0</v>
      </c>
      <c r="AA142" s="84">
        <f>IF(($E$133+$E$135-1)&lt;Admin!AA$2,((IF(($E$137-AA145-AA141)&gt;(AA139+AA140),-(AA141+AA139),(IF(($E$137-AA145-AA141)=AA139,-AA139,-($E$137-AA145)))))),0)</f>
        <v>0</v>
      </c>
      <c r="AB142" s="84">
        <f>IF(($E$133+$E$135-1)&lt;Admin!AB$2,((IF(($E$137-AB145-AB141)&gt;(AB139+AB140),-(AB141+AB139),(IF(($E$137-AB145-AB141)=AB139,-AB139,-($E$137-AB145)))))),0)</f>
        <v>0</v>
      </c>
      <c r="AC142" s="84">
        <f>IF(($E$133+$E$135-1)&lt;Admin!AC$2,((IF(($E$137-AC145-AC141)&gt;(AC139+AC140),-(AC141+AC139),(IF(($E$137-AC145-AC141)=AC139,-AC139,-($E$137-AC145)))))),0)</f>
        <v>0</v>
      </c>
      <c r="AD142" s="84">
        <f>IF(($E$133+$E$135-1)&lt;Admin!AD$2,((IF(($E$137-AD145-AD141)&gt;(AD139+AD140),-(AD141+AD139),(IF(($E$137-AD145-AD141)=AD139,-AD139,-($E$137-AD145)))))),0)</f>
        <v>0</v>
      </c>
      <c r="AE142" s="84">
        <f>IF(($E$133+$E$135-1)&lt;Admin!AE$2,((IF(($E$137-AE145-AE141)&gt;(AE139+AE140),-(AE141+AE139),(IF(($E$137-AE145-AE141)=AE139,-AE139,-($E$137-AE145)))))),0)</f>
        <v>0</v>
      </c>
      <c r="AF142" s="84">
        <f>IF(($E$133+$E$135-1)&lt;Admin!AF$2,((IF(($E$137-AF145-AF141)&gt;(AF139+AF140),-(AF141+AF139),(IF(($E$137-AF145-AF141)=AF139,-AF139,-($E$137-AF145)))))),0)</f>
        <v>0</v>
      </c>
      <c r="AG142" s="84">
        <f>IF(($E$133+$E$135-1)&lt;Admin!AG$2,((IF(($E$137-AG145-AG141)&gt;(AG139+AG140),-(AG141+AG139),(IF(($E$137-AG145-AG141)=AG139,-AG139,-($E$137-AG145)))))),0)</f>
        <v>0</v>
      </c>
      <c r="AH142" s="84">
        <f>IF(($E$133+$E$135-1)&lt;Admin!AH$2,((IF(($E$137-AH145-AH141)&gt;(AH139+AH140),-(AH141+AH139),(IF(($E$137-AH145-AH141)=AH139,-AH139,-($E$137-AH145)))))),0)</f>
        <v>0</v>
      </c>
      <c r="AI142" s="84">
        <f>IF(($E$133+$E$135-1)&lt;Admin!AI$2,((IF(($E$137-AI145-AI141)&gt;(AI139+AI140),-(AI141+AI139),(IF(($E$137-AI145-AI141)=AI139,-AI139,-($E$137-AI145)))))),0)</f>
        <v>0</v>
      </c>
      <c r="AJ142" s="84">
        <f>IF(($E$133+$E$135-1)&lt;Admin!AJ$2,((IF(($E$137-AJ145-AJ141)&gt;(AJ139+AJ140),-(AJ141+AJ139),(IF(($E$137-AJ145-AJ141)=AJ139,-AJ139,-($E$137-AJ145)))))),0)</f>
        <v>0</v>
      </c>
      <c r="AK142" s="84">
        <f>IF(($E$133+$E$135-1)&lt;Admin!AK$2,((IF(($E$137-AK145-AK141)&gt;(AK139+AK140),-(AK141+AK139),(IF(($E$137-AK145-AK141)=AK139,-AK139,-($E$137-AK145)))))),0)</f>
        <v>0</v>
      </c>
      <c r="AL142" s="84">
        <f>IF(($E$133+$E$135-1)&lt;Admin!AL$2,((IF(($E$137-AL145-AL141)&gt;(AL139+AL140),-(AL141+AL139),(IF(($E$137-AL145-AL141)=AL139,-AL139,-($E$137-AL145)))))),0)</f>
        <v>0</v>
      </c>
      <c r="AM142" s="84">
        <f>IF(($E$133+$E$135-1)&lt;Admin!AM$2,((IF(($E$137-AM145-AM141)&gt;(AM139+AM140),-(AM141+AM139),(IF(($E$137-AM145-AM141)=AM139,-AM139,-($E$137-AM145)))))),0)</f>
        <v>0</v>
      </c>
      <c r="AN142" s="84">
        <f>IF(($E$133+$E$135-1)&lt;Admin!AN$2,((IF(($E$137-AN145-AN141)&gt;(AN139+AN140),-(AN141+AN139),(IF(($E$137-AN145-AN141)=AN139,-AN139,-($E$137-AN145)))))),0)</f>
        <v>0</v>
      </c>
    </row>
    <row r="143" spans="1:41" outlineLevel="1" x14ac:dyDescent="0.2">
      <c r="B143" s="73"/>
      <c r="C143" s="78" t="s">
        <v>101</v>
      </c>
      <c r="D143" s="74"/>
      <c r="E143" s="120"/>
      <c r="F143" s="80">
        <f>SUM(F140:F142)</f>
        <v>0</v>
      </c>
      <c r="G143" s="80">
        <f t="shared" ref="G143:H143" si="350">SUM(G140:G142)</f>
        <v>0</v>
      </c>
      <c r="H143" s="80">
        <f t="shared" si="350"/>
        <v>0</v>
      </c>
      <c r="I143" s="80">
        <f>SUM(I140:I142)</f>
        <v>0</v>
      </c>
      <c r="J143" s="80">
        <f t="shared" ref="J143:AN143" si="351">SUM(J140:J142)</f>
        <v>0</v>
      </c>
      <c r="K143" s="80">
        <f t="shared" si="351"/>
        <v>0</v>
      </c>
      <c r="L143" s="80">
        <f t="shared" si="351"/>
        <v>0</v>
      </c>
      <c r="M143" s="80">
        <f t="shared" si="351"/>
        <v>0</v>
      </c>
      <c r="N143" s="80">
        <f t="shared" si="351"/>
        <v>0</v>
      </c>
      <c r="O143" s="80">
        <f t="shared" si="351"/>
        <v>0</v>
      </c>
      <c r="P143" s="80">
        <f t="shared" si="351"/>
        <v>0</v>
      </c>
      <c r="Q143" s="80">
        <f t="shared" si="351"/>
        <v>0</v>
      </c>
      <c r="R143" s="80">
        <f t="shared" si="351"/>
        <v>0</v>
      </c>
      <c r="S143" s="80">
        <f t="shared" si="351"/>
        <v>0</v>
      </c>
      <c r="T143" s="80">
        <f t="shared" si="351"/>
        <v>0</v>
      </c>
      <c r="U143" s="80">
        <f t="shared" si="351"/>
        <v>0</v>
      </c>
      <c r="V143" s="80">
        <f t="shared" si="351"/>
        <v>0</v>
      </c>
      <c r="W143" s="80">
        <f t="shared" si="351"/>
        <v>0</v>
      </c>
      <c r="X143" s="80">
        <f t="shared" si="351"/>
        <v>0</v>
      </c>
      <c r="Y143" s="80">
        <f t="shared" si="351"/>
        <v>0</v>
      </c>
      <c r="Z143" s="80">
        <f t="shared" si="351"/>
        <v>0</v>
      </c>
      <c r="AA143" s="80">
        <f t="shared" si="351"/>
        <v>0</v>
      </c>
      <c r="AB143" s="80">
        <f t="shared" si="351"/>
        <v>0</v>
      </c>
      <c r="AC143" s="80">
        <f t="shared" si="351"/>
        <v>0</v>
      </c>
      <c r="AD143" s="80">
        <f t="shared" si="351"/>
        <v>0</v>
      </c>
      <c r="AE143" s="80">
        <f t="shared" si="351"/>
        <v>0</v>
      </c>
      <c r="AF143" s="80">
        <f t="shared" si="351"/>
        <v>0</v>
      </c>
      <c r="AG143" s="80">
        <f t="shared" si="351"/>
        <v>0</v>
      </c>
      <c r="AH143" s="80">
        <f t="shared" si="351"/>
        <v>0</v>
      </c>
      <c r="AI143" s="80">
        <f t="shared" si="351"/>
        <v>0</v>
      </c>
      <c r="AJ143" s="80">
        <f t="shared" si="351"/>
        <v>0</v>
      </c>
      <c r="AK143" s="80">
        <f t="shared" si="351"/>
        <v>0</v>
      </c>
      <c r="AL143" s="80">
        <f t="shared" si="351"/>
        <v>0</v>
      </c>
      <c r="AM143" s="80">
        <f t="shared" si="351"/>
        <v>0</v>
      </c>
      <c r="AN143" s="80">
        <f t="shared" si="351"/>
        <v>0</v>
      </c>
    </row>
    <row r="144" spans="1:41" outlineLevel="1" x14ac:dyDescent="0.2">
      <c r="B144" s="73"/>
      <c r="C144" s="78" t="s">
        <v>96</v>
      </c>
      <c r="D144" s="78"/>
      <c r="E144" s="120"/>
      <c r="F144" s="80">
        <f>F139+F143</f>
        <v>0</v>
      </c>
      <c r="G144" s="80">
        <f t="shared" ref="G144:H144" si="352">G139+G143</f>
        <v>0</v>
      </c>
      <c r="H144" s="80">
        <f t="shared" si="352"/>
        <v>0</v>
      </c>
      <c r="I144" s="80">
        <f>I139+I143</f>
        <v>0</v>
      </c>
      <c r="J144" s="80">
        <f t="shared" ref="J144:AN144" si="353">J139+J143</f>
        <v>0</v>
      </c>
      <c r="K144" s="80">
        <f t="shared" si="353"/>
        <v>0</v>
      </c>
      <c r="L144" s="80">
        <f t="shared" si="353"/>
        <v>0</v>
      </c>
      <c r="M144" s="80">
        <f t="shared" si="353"/>
        <v>0</v>
      </c>
      <c r="N144" s="80">
        <f t="shared" si="353"/>
        <v>0</v>
      </c>
      <c r="O144" s="80">
        <f t="shared" si="353"/>
        <v>0</v>
      </c>
      <c r="P144" s="80">
        <f t="shared" si="353"/>
        <v>0</v>
      </c>
      <c r="Q144" s="80">
        <f t="shared" si="353"/>
        <v>0</v>
      </c>
      <c r="R144" s="80">
        <f t="shared" si="353"/>
        <v>0</v>
      </c>
      <c r="S144" s="80">
        <f t="shared" si="353"/>
        <v>0</v>
      </c>
      <c r="T144" s="80">
        <f t="shared" si="353"/>
        <v>0</v>
      </c>
      <c r="U144" s="80">
        <f t="shared" si="353"/>
        <v>0</v>
      </c>
      <c r="V144" s="80">
        <f t="shared" si="353"/>
        <v>0</v>
      </c>
      <c r="W144" s="80">
        <f t="shared" si="353"/>
        <v>0</v>
      </c>
      <c r="X144" s="80">
        <f t="shared" si="353"/>
        <v>0</v>
      </c>
      <c r="Y144" s="80">
        <f t="shared" si="353"/>
        <v>0</v>
      </c>
      <c r="Z144" s="80">
        <f t="shared" si="353"/>
        <v>0</v>
      </c>
      <c r="AA144" s="80">
        <f t="shared" si="353"/>
        <v>0</v>
      </c>
      <c r="AB144" s="80">
        <f t="shared" si="353"/>
        <v>0</v>
      </c>
      <c r="AC144" s="80">
        <f t="shared" si="353"/>
        <v>0</v>
      </c>
      <c r="AD144" s="80">
        <f t="shared" si="353"/>
        <v>0</v>
      </c>
      <c r="AE144" s="80">
        <f t="shared" si="353"/>
        <v>0</v>
      </c>
      <c r="AF144" s="80">
        <f t="shared" si="353"/>
        <v>0</v>
      </c>
      <c r="AG144" s="80">
        <f t="shared" si="353"/>
        <v>0</v>
      </c>
      <c r="AH144" s="80">
        <f t="shared" si="353"/>
        <v>0</v>
      </c>
      <c r="AI144" s="80">
        <f t="shared" si="353"/>
        <v>0</v>
      </c>
      <c r="AJ144" s="80">
        <f t="shared" si="353"/>
        <v>0</v>
      </c>
      <c r="AK144" s="80">
        <f t="shared" si="353"/>
        <v>0</v>
      </c>
      <c r="AL144" s="80">
        <f t="shared" si="353"/>
        <v>0</v>
      </c>
      <c r="AM144" s="80">
        <f t="shared" si="353"/>
        <v>0</v>
      </c>
      <c r="AN144" s="80">
        <f t="shared" si="353"/>
        <v>0</v>
      </c>
    </row>
    <row r="145" spans="2:41" s="85" customFormat="1" outlineLevel="1" x14ac:dyDescent="0.2">
      <c r="B145" s="73"/>
      <c r="C145" s="372" t="s">
        <v>66</v>
      </c>
      <c r="D145" s="373"/>
      <c r="E145" s="345">
        <v>0</v>
      </c>
      <c r="F145" s="84">
        <f>(SUM(F139:F141)*$E$145)</f>
        <v>0</v>
      </c>
      <c r="G145" s="84">
        <f t="shared" ref="G145:AN145" si="354">(SUM(G139:G141)*$E$145)</f>
        <v>0</v>
      </c>
      <c r="H145" s="84">
        <f t="shared" si="354"/>
        <v>0</v>
      </c>
      <c r="I145" s="84">
        <f t="shared" si="354"/>
        <v>0</v>
      </c>
      <c r="J145" s="84">
        <f t="shared" si="354"/>
        <v>0</v>
      </c>
      <c r="K145" s="84">
        <f t="shared" si="354"/>
        <v>0</v>
      </c>
      <c r="L145" s="84">
        <f t="shared" si="354"/>
        <v>0</v>
      </c>
      <c r="M145" s="84">
        <f t="shared" si="354"/>
        <v>0</v>
      </c>
      <c r="N145" s="84">
        <f t="shared" si="354"/>
        <v>0</v>
      </c>
      <c r="O145" s="84">
        <f t="shared" si="354"/>
        <v>0</v>
      </c>
      <c r="P145" s="84">
        <f t="shared" si="354"/>
        <v>0</v>
      </c>
      <c r="Q145" s="84">
        <f t="shared" si="354"/>
        <v>0</v>
      </c>
      <c r="R145" s="84">
        <f t="shared" si="354"/>
        <v>0</v>
      </c>
      <c r="S145" s="84">
        <f t="shared" si="354"/>
        <v>0</v>
      </c>
      <c r="T145" s="84">
        <f t="shared" si="354"/>
        <v>0</v>
      </c>
      <c r="U145" s="84">
        <f t="shared" si="354"/>
        <v>0</v>
      </c>
      <c r="V145" s="84">
        <f t="shared" si="354"/>
        <v>0</v>
      </c>
      <c r="W145" s="84">
        <f t="shared" si="354"/>
        <v>0</v>
      </c>
      <c r="X145" s="84">
        <f t="shared" si="354"/>
        <v>0</v>
      </c>
      <c r="Y145" s="84">
        <f t="shared" si="354"/>
        <v>0</v>
      </c>
      <c r="Z145" s="84">
        <f t="shared" si="354"/>
        <v>0</v>
      </c>
      <c r="AA145" s="84">
        <f t="shared" si="354"/>
        <v>0</v>
      </c>
      <c r="AB145" s="84">
        <f t="shared" si="354"/>
        <v>0</v>
      </c>
      <c r="AC145" s="84">
        <f t="shared" si="354"/>
        <v>0</v>
      </c>
      <c r="AD145" s="84">
        <f t="shared" si="354"/>
        <v>0</v>
      </c>
      <c r="AE145" s="84">
        <f t="shared" si="354"/>
        <v>0</v>
      </c>
      <c r="AF145" s="84">
        <f t="shared" si="354"/>
        <v>0</v>
      </c>
      <c r="AG145" s="84">
        <f t="shared" si="354"/>
        <v>0</v>
      </c>
      <c r="AH145" s="84">
        <f t="shared" si="354"/>
        <v>0</v>
      </c>
      <c r="AI145" s="84">
        <f t="shared" si="354"/>
        <v>0</v>
      </c>
      <c r="AJ145" s="84">
        <f t="shared" si="354"/>
        <v>0</v>
      </c>
      <c r="AK145" s="84">
        <f t="shared" si="354"/>
        <v>0</v>
      </c>
      <c r="AL145" s="84">
        <f t="shared" si="354"/>
        <v>0</v>
      </c>
      <c r="AM145" s="84">
        <f t="shared" si="354"/>
        <v>0</v>
      </c>
      <c r="AN145" s="84">
        <f t="shared" si="354"/>
        <v>0</v>
      </c>
    </row>
    <row r="146" spans="2:41" outlineLevel="1" x14ac:dyDescent="0.2">
      <c r="B146" s="75" t="s">
        <v>141</v>
      </c>
      <c r="C146" s="74" t="s">
        <v>135</v>
      </c>
      <c r="D146" s="74"/>
      <c r="E146" s="287"/>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row>
    <row r="147" spans="2:41" s="85" customFormat="1" outlineLevel="1" x14ac:dyDescent="0.2">
      <c r="B147" s="75" t="s">
        <v>143</v>
      </c>
      <c r="C147" s="74" t="s">
        <v>140</v>
      </c>
      <c r="D147" s="74"/>
      <c r="E147" s="345">
        <v>0</v>
      </c>
      <c r="F147" s="25">
        <f>IF($E$146="",0,IF(Admin!F$2&lt;$E$146,0,SUM(F139:F141)*$E$147))</f>
        <v>0</v>
      </c>
      <c r="G147" s="25">
        <f>IF($E$146="",0,IF(Admin!G$2&lt;$E$146,0,SUM(G139:G141)*$E$147))</f>
        <v>0</v>
      </c>
      <c r="H147" s="25">
        <f>IF($E$146="",0,IF(Admin!H$2&lt;$E$146,0,SUM(H139:H141)*$E$147))</f>
        <v>0</v>
      </c>
      <c r="I147" s="25">
        <f>IF($E$146="",0,IF(Admin!I$2&lt;$E$146,0,SUM(I139:I141)*$E$147))</f>
        <v>0</v>
      </c>
      <c r="J147" s="25">
        <f>IF($E$146="",0,IF(Admin!J$2&lt;$E$146,0,SUM(J139:J141)*$E$147))</f>
        <v>0</v>
      </c>
      <c r="K147" s="25">
        <f>IF($E$146="",0,IF(Admin!K$2&lt;$E$146,0,SUM(K139:K141)*$E$147))</f>
        <v>0</v>
      </c>
      <c r="L147" s="25">
        <f>IF($E$146="",0,IF(Admin!L$2&lt;$E$146,0,SUM(L139:L141)*$E$147))</f>
        <v>0</v>
      </c>
      <c r="M147" s="25">
        <f>IF($E$146="",0,IF(Admin!M$2&lt;$E$146,0,SUM(M139:M141)*$E$147))</f>
        <v>0</v>
      </c>
      <c r="N147" s="25">
        <f>IF($E$146="",0,IF(Admin!N$2&lt;$E$146,0,SUM(N139:N141)*$E$147))</f>
        <v>0</v>
      </c>
      <c r="O147" s="25">
        <f>IF($E$146="",0,IF(Admin!O$2&lt;$E$146,0,SUM(O139:O141)*$E$147))</f>
        <v>0</v>
      </c>
      <c r="P147" s="25">
        <f>IF($E$146="",0,IF(Admin!P$2&lt;$E$146,0,SUM(P139:P141)*$E$147))</f>
        <v>0</v>
      </c>
      <c r="Q147" s="25">
        <f>IF($E$146="",0,IF(Admin!Q$2&lt;$E$146,0,SUM(Q139:Q141)*$E$147))</f>
        <v>0</v>
      </c>
      <c r="R147" s="25">
        <f>IF($E$146="",0,IF(Admin!R$2&lt;$E$146,0,SUM(R139:R141)*$E$147))</f>
        <v>0</v>
      </c>
      <c r="S147" s="25">
        <f>IF($E$146="",0,IF(Admin!S$2&lt;$E$146,0,SUM(S139:S141)*$E$147))</f>
        <v>0</v>
      </c>
      <c r="T147" s="25">
        <f>IF($E$146="",0,IF(Admin!T$2&lt;$E$146,0,SUM(T139:T141)*$E$147))</f>
        <v>0</v>
      </c>
      <c r="U147" s="25">
        <f>IF($E$146="",0,IF(Admin!U$2&lt;$E$146,0,SUM(U139:U141)*$E$147))</f>
        <v>0</v>
      </c>
      <c r="V147" s="25">
        <f>IF($E$146="",0,IF(Admin!V$2&lt;$E$146,0,SUM(V139:V141)*$E$147))</f>
        <v>0</v>
      </c>
      <c r="W147" s="25">
        <f>IF($E$146="",0,IF(Admin!W$2&lt;$E$146,0,SUM(W139:W141)*$E$147))</f>
        <v>0</v>
      </c>
      <c r="X147" s="25">
        <f>IF($E$146="",0,IF(Admin!X$2&lt;$E$146,0,SUM(X139:X141)*$E$147))</f>
        <v>0</v>
      </c>
      <c r="Y147" s="25">
        <f>IF($E$146="",0,IF(Admin!Y$2&lt;$E$146,0,SUM(Y139:Y141)*$E$147))</f>
        <v>0</v>
      </c>
      <c r="Z147" s="25">
        <f>IF($E$146="",0,IF(Admin!Z$2&lt;$E$146,0,SUM(Z139:Z141)*$E$147))</f>
        <v>0</v>
      </c>
      <c r="AA147" s="25">
        <f>IF($E$146="",0,IF(Admin!AA$2&lt;$E$146,0,SUM(AA139:AA141)*$E$147))</f>
        <v>0</v>
      </c>
      <c r="AB147" s="25">
        <f>IF($E$146="",0,IF(Admin!AB$2&lt;$E$146,0,SUM(AB139:AB141)*$E$147))</f>
        <v>0</v>
      </c>
      <c r="AC147" s="25">
        <f>IF($E$146="",0,IF(Admin!AC$2&lt;$E$146,0,SUM(AC139:AC141)*$E$147))</f>
        <v>0</v>
      </c>
      <c r="AD147" s="25">
        <f>IF($E$146="",0,IF(Admin!AD$2&lt;$E$146,0,SUM(AD139:AD141)*$E$147))</f>
        <v>0</v>
      </c>
      <c r="AE147" s="25">
        <f>IF($E$146="",0,IF(Admin!AE$2&lt;$E$146,0,SUM(AE139:AE141)*$E$147))</f>
        <v>0</v>
      </c>
      <c r="AF147" s="25">
        <f>IF($E$146="",0,IF(Admin!AF$2&lt;$E$146,0,SUM(AF139:AF141)*$E$147))</f>
        <v>0</v>
      </c>
      <c r="AG147" s="25">
        <f>IF($E$146="",0,IF(Admin!AG$2&lt;$E$146,0,SUM(AG139:AG141)*$E$147))</f>
        <v>0</v>
      </c>
      <c r="AH147" s="25">
        <f>IF($E$146="",0,IF(Admin!AH$2&lt;$E$146,0,SUM(AH139:AH141)*$E$147))</f>
        <v>0</v>
      </c>
      <c r="AI147" s="25">
        <f>IF($E$146="",0,IF(Admin!AI$2&lt;$E$146,0,SUM(AI139:AI141)*$E$147))</f>
        <v>0</v>
      </c>
      <c r="AJ147" s="25">
        <f>IF($E$146="",0,IF(Admin!AJ$2&lt;$E$146,0,SUM(AJ139:AJ141)*$E$147))</f>
        <v>0</v>
      </c>
      <c r="AK147" s="25">
        <f>IF($E$146="",0,IF(Admin!AK$2&lt;$E$146,0,SUM(AK139:AK141)*$E$147))</f>
        <v>0</v>
      </c>
      <c r="AL147" s="25">
        <f>IF($E$146="",0,IF(Admin!AL$2&lt;$E$146,0,SUM(AL139:AL141)*$E$147))</f>
        <v>0</v>
      </c>
      <c r="AM147" s="25">
        <f>IF($E$146="",0,IF(Admin!AM$2&lt;$E$146,0,SUM(AM139:AM141)*$E$147))</f>
        <v>0</v>
      </c>
      <c r="AN147" s="25">
        <f>IF($E$146="",0,IF(Admin!AN$2&lt;$E$146,0,SUM(AN139:AN141)*$E$147))</f>
        <v>0</v>
      </c>
    </row>
    <row r="148" spans="2:41" s="87" customFormat="1" outlineLevel="1" x14ac:dyDescent="0.2">
      <c r="B148" s="73"/>
      <c r="C148" s="78" t="s">
        <v>142</v>
      </c>
      <c r="D148" s="78"/>
      <c r="E148" s="121"/>
      <c r="F148" s="86">
        <f>F147+F145</f>
        <v>0</v>
      </c>
      <c r="G148" s="86">
        <f t="shared" ref="G148:AN148" si="355">G147+G145</f>
        <v>0</v>
      </c>
      <c r="H148" s="86">
        <f t="shared" si="355"/>
        <v>0</v>
      </c>
      <c r="I148" s="86">
        <f t="shared" si="355"/>
        <v>0</v>
      </c>
      <c r="J148" s="86">
        <f t="shared" si="355"/>
        <v>0</v>
      </c>
      <c r="K148" s="86">
        <f t="shared" si="355"/>
        <v>0</v>
      </c>
      <c r="L148" s="86">
        <f t="shared" si="355"/>
        <v>0</v>
      </c>
      <c r="M148" s="86">
        <f t="shared" si="355"/>
        <v>0</v>
      </c>
      <c r="N148" s="86">
        <f t="shared" si="355"/>
        <v>0</v>
      </c>
      <c r="O148" s="86">
        <f t="shared" si="355"/>
        <v>0</v>
      </c>
      <c r="P148" s="86">
        <f t="shared" si="355"/>
        <v>0</v>
      </c>
      <c r="Q148" s="86">
        <f t="shared" si="355"/>
        <v>0</v>
      </c>
      <c r="R148" s="86">
        <f t="shared" si="355"/>
        <v>0</v>
      </c>
      <c r="S148" s="86">
        <f t="shared" si="355"/>
        <v>0</v>
      </c>
      <c r="T148" s="86">
        <f t="shared" si="355"/>
        <v>0</v>
      </c>
      <c r="U148" s="86">
        <f t="shared" si="355"/>
        <v>0</v>
      </c>
      <c r="V148" s="86">
        <f t="shared" si="355"/>
        <v>0</v>
      </c>
      <c r="W148" s="86">
        <f t="shared" si="355"/>
        <v>0</v>
      </c>
      <c r="X148" s="86">
        <f t="shared" si="355"/>
        <v>0</v>
      </c>
      <c r="Y148" s="86">
        <f t="shared" si="355"/>
        <v>0</v>
      </c>
      <c r="Z148" s="86">
        <f t="shared" si="355"/>
        <v>0</v>
      </c>
      <c r="AA148" s="86">
        <f t="shared" si="355"/>
        <v>0</v>
      </c>
      <c r="AB148" s="86">
        <f t="shared" si="355"/>
        <v>0</v>
      </c>
      <c r="AC148" s="86">
        <f t="shared" si="355"/>
        <v>0</v>
      </c>
      <c r="AD148" s="86">
        <f t="shared" si="355"/>
        <v>0</v>
      </c>
      <c r="AE148" s="86">
        <f t="shared" si="355"/>
        <v>0</v>
      </c>
      <c r="AF148" s="86">
        <f t="shared" si="355"/>
        <v>0</v>
      </c>
      <c r="AG148" s="86">
        <f t="shared" si="355"/>
        <v>0</v>
      </c>
      <c r="AH148" s="86">
        <f t="shared" si="355"/>
        <v>0</v>
      </c>
      <c r="AI148" s="86">
        <f t="shared" si="355"/>
        <v>0</v>
      </c>
      <c r="AJ148" s="86">
        <f t="shared" si="355"/>
        <v>0</v>
      </c>
      <c r="AK148" s="86">
        <f t="shared" si="355"/>
        <v>0</v>
      </c>
      <c r="AL148" s="86">
        <f t="shared" si="355"/>
        <v>0</v>
      </c>
      <c r="AM148" s="86">
        <f t="shared" si="355"/>
        <v>0</v>
      </c>
      <c r="AN148" s="86">
        <f t="shared" si="355"/>
        <v>0</v>
      </c>
    </row>
    <row r="149" spans="2:41" s="85" customFormat="1" outlineLevel="1" x14ac:dyDescent="0.2">
      <c r="B149" s="71"/>
      <c r="C149" s="70"/>
      <c r="D149" s="70"/>
      <c r="E149" s="94"/>
      <c r="F149" s="77"/>
      <c r="G149" s="77"/>
      <c r="H149" s="77"/>
      <c r="I149" s="77"/>
      <c r="J149" s="77"/>
      <c r="K149" s="77"/>
      <c r="L149" s="77"/>
      <c r="M149" s="77"/>
      <c r="N149" s="77"/>
      <c r="O149" s="77"/>
      <c r="P149" s="77"/>
      <c r="Q149" s="77"/>
      <c r="R149" s="77"/>
      <c r="S149" s="77"/>
      <c r="T149" s="77"/>
      <c r="U149" s="77"/>
      <c r="V149" s="77"/>
      <c r="W149" s="77"/>
      <c r="X149" s="77"/>
      <c r="Y149" s="77"/>
      <c r="Z149" s="77"/>
      <c r="AA149" s="77"/>
      <c r="AB149" s="77"/>
      <c r="AC149" s="77"/>
      <c r="AD149" s="77"/>
      <c r="AE149" s="77"/>
      <c r="AF149" s="77"/>
      <c r="AG149" s="77"/>
      <c r="AH149" s="77"/>
      <c r="AI149" s="77"/>
      <c r="AJ149" s="77"/>
      <c r="AK149" s="77"/>
      <c r="AL149" s="77"/>
      <c r="AM149" s="77"/>
      <c r="AN149" s="77"/>
    </row>
    <row r="150" spans="2:41" x14ac:dyDescent="0.2">
      <c r="C150" s="102"/>
      <c r="G150" s="103"/>
      <c r="H150" s="103"/>
      <c r="I150" s="103"/>
      <c r="J150" s="103"/>
      <c r="K150" s="103"/>
      <c r="L150" s="103"/>
      <c r="M150" s="103"/>
      <c r="N150" s="103"/>
      <c r="O150" s="103"/>
      <c r="P150" s="104" t="s">
        <v>97</v>
      </c>
    </row>
    <row r="151" spans="2:41" outlineLevel="1" x14ac:dyDescent="0.2">
      <c r="B151" s="73"/>
      <c r="C151" s="292" t="s">
        <v>105</v>
      </c>
      <c r="D151" s="291"/>
      <c r="E151" s="89"/>
      <c r="F151" s="77"/>
      <c r="G151" s="77"/>
      <c r="H151" s="77"/>
      <c r="I151" s="77"/>
      <c r="J151" s="77"/>
      <c r="K151" s="77"/>
      <c r="L151" s="77"/>
      <c r="M151" s="77"/>
      <c r="N151" s="77"/>
      <c r="O151" s="77"/>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77"/>
      <c r="AM151" s="77"/>
      <c r="AN151" s="77"/>
      <c r="AO151" s="77"/>
    </row>
    <row r="152" spans="2:41" outlineLevel="1" x14ac:dyDescent="0.2">
      <c r="B152" s="73"/>
      <c r="C152" s="74" t="s">
        <v>162</v>
      </c>
      <c r="D152" s="74"/>
      <c r="E152" s="25">
        <f>SUM(F152:J152)</f>
        <v>0</v>
      </c>
      <c r="F152" s="289"/>
      <c r="G152" s="289"/>
      <c r="H152" s="289"/>
      <c r="I152" s="289"/>
      <c r="J152" s="289"/>
      <c r="K152" s="77"/>
      <c r="L152" s="77"/>
      <c r="M152" s="77"/>
      <c r="N152" s="77"/>
      <c r="O152" s="77"/>
      <c r="P152" s="77"/>
      <c r="Q152" s="77"/>
      <c r="R152" s="77"/>
      <c r="S152" s="77"/>
      <c r="T152" s="77"/>
      <c r="U152" s="77"/>
      <c r="V152" s="77"/>
      <c r="W152" s="77"/>
      <c r="X152" s="77"/>
      <c r="Y152" s="77"/>
      <c r="Z152" s="77"/>
      <c r="AA152" s="77"/>
      <c r="AB152" s="77"/>
      <c r="AC152" s="77"/>
      <c r="AD152" s="77"/>
      <c r="AE152" s="77"/>
      <c r="AF152" s="77"/>
      <c r="AG152" s="77"/>
      <c r="AH152" s="77"/>
      <c r="AI152" s="77"/>
      <c r="AJ152" s="77"/>
      <c r="AK152" s="77"/>
      <c r="AL152" s="77"/>
      <c r="AM152" s="77"/>
      <c r="AN152" s="77"/>
      <c r="AO152" s="77"/>
    </row>
    <row r="153" spans="2:41" outlineLevel="1" x14ac:dyDescent="0.2">
      <c r="B153" s="75" t="s">
        <v>280</v>
      </c>
      <c r="C153" s="74" t="s">
        <v>161</v>
      </c>
      <c r="D153" s="74"/>
      <c r="E153" s="25">
        <f>SUM(F153:J153)</f>
        <v>0</v>
      </c>
      <c r="F153" s="289"/>
      <c r="G153" s="289"/>
      <c r="H153" s="289"/>
      <c r="I153" s="289"/>
      <c r="J153" s="289"/>
    </row>
    <row r="155" spans="2:41" outlineLevel="1" x14ac:dyDescent="0.2">
      <c r="B155" s="73"/>
      <c r="C155" s="292" t="s">
        <v>163</v>
      </c>
      <c r="D155" s="291"/>
      <c r="E155" s="89"/>
      <c r="F155" s="77"/>
      <c r="G155" s="77"/>
      <c r="H155" s="77"/>
      <c r="I155" s="77"/>
      <c r="J155" s="77"/>
    </row>
    <row r="156" spans="2:41" outlineLevel="1" x14ac:dyDescent="0.2">
      <c r="B156" s="73"/>
      <c r="C156" s="74" t="s">
        <v>162</v>
      </c>
      <c r="D156" s="74"/>
      <c r="E156" s="25">
        <f>SUM(F156:J156)</f>
        <v>0</v>
      </c>
      <c r="F156" s="289"/>
      <c r="G156" s="289"/>
      <c r="H156" s="289"/>
      <c r="I156" s="289"/>
      <c r="J156" s="289"/>
    </row>
    <row r="157" spans="2:41" outlineLevel="1" x14ac:dyDescent="0.2">
      <c r="B157" s="75" t="s">
        <v>280</v>
      </c>
      <c r="C157" s="74" t="s">
        <v>161</v>
      </c>
      <c r="D157" s="74"/>
      <c r="E157" s="25">
        <f>SUM(F157:J157)</f>
        <v>0</v>
      </c>
      <c r="F157" s="289"/>
      <c r="G157" s="289"/>
      <c r="H157" s="289"/>
      <c r="I157" s="289"/>
      <c r="J157" s="289"/>
    </row>
    <row r="159" spans="2:41" outlineLevel="1" x14ac:dyDescent="0.2">
      <c r="B159" s="73"/>
      <c r="C159" s="292" t="s">
        <v>164</v>
      </c>
      <c r="D159" s="291"/>
      <c r="E159" s="89"/>
      <c r="F159" s="77"/>
      <c r="G159" s="77"/>
      <c r="H159" s="77"/>
      <c r="I159" s="77"/>
      <c r="J159" s="77"/>
    </row>
    <row r="160" spans="2:41" outlineLevel="1" x14ac:dyDescent="0.2">
      <c r="B160" s="73"/>
      <c r="C160" s="74" t="s">
        <v>162</v>
      </c>
      <c r="D160" s="74"/>
      <c r="E160" s="25">
        <f>SUM(F160:J160)</f>
        <v>0</v>
      </c>
      <c r="F160" s="289"/>
      <c r="G160" s="289"/>
      <c r="H160" s="289"/>
      <c r="I160" s="289"/>
      <c r="J160" s="289"/>
    </row>
    <row r="161" spans="2:10" outlineLevel="1" x14ac:dyDescent="0.2">
      <c r="B161" s="75" t="s">
        <v>280</v>
      </c>
      <c r="C161" s="74" t="s">
        <v>161</v>
      </c>
      <c r="D161" s="74"/>
      <c r="E161" s="25">
        <f>SUM(F161:J161)</f>
        <v>0</v>
      </c>
      <c r="F161" s="289"/>
      <c r="G161" s="289"/>
      <c r="H161" s="289"/>
      <c r="I161" s="289"/>
      <c r="J161" s="289"/>
    </row>
    <row r="162" spans="2:10" x14ac:dyDescent="0.2">
      <c r="B162" s="71" t="s">
        <v>52</v>
      </c>
      <c r="E162" s="70" t="s">
        <v>52</v>
      </c>
    </row>
  </sheetData>
  <sheetProtection algorithmName="SHA-512" hashValue="Ss5Gq0BxkJDt+fK+cUK552tI6evzoksk3n7Ep+oqoRdHiuWmvNBNbMUHe6sZSQ95TcopEeDKedob1jVHAEz9ng==" saltValue="jIZ673rtvVqMVnxxxC2cUw==" spinCount="100000" sheet="1" objects="1" scenarios="1" formatRows="0"/>
  <mergeCells count="29">
    <mergeCell ref="C145:D145"/>
    <mergeCell ref="C137:D137"/>
    <mergeCell ref="C140:D140"/>
    <mergeCell ref="C74:D74"/>
    <mergeCell ref="C82:D82"/>
    <mergeCell ref="C95:D95"/>
    <mergeCell ref="C98:D98"/>
    <mergeCell ref="C103:D103"/>
    <mergeCell ref="A141:B141"/>
    <mergeCell ref="C119:D119"/>
    <mergeCell ref="C124:D124"/>
    <mergeCell ref="A120:B120"/>
    <mergeCell ref="B24:B25"/>
    <mergeCell ref="C116:D116"/>
    <mergeCell ref="C77:D77"/>
    <mergeCell ref="B12:B13"/>
    <mergeCell ref="B49:B50"/>
    <mergeCell ref="B62:B63"/>
    <mergeCell ref="C7:D7"/>
    <mergeCell ref="C19:D19"/>
    <mergeCell ref="C23:D23"/>
    <mergeCell ref="C31:D31"/>
    <mergeCell ref="C11:D11"/>
    <mergeCell ref="C43:D43"/>
    <mergeCell ref="C48:D48"/>
    <mergeCell ref="C35:D35"/>
    <mergeCell ref="C56:D56"/>
    <mergeCell ref="B36:B37"/>
    <mergeCell ref="C61:D61"/>
  </mergeCells>
  <pageMargins left="0.70000000000000007" right="0.70000000000000007" top="0.78740157480315009" bottom="0.78740157480315009" header="0.30000000000000004" footer="0.30000000000000004"/>
  <pageSetup paperSize="9" orientation="landscape" horizontalDpi="0" verticalDpi="0" r:id="rId1"/>
  <ignoredErrors>
    <ignoredError sqref="F59 F9 F21 F33 F46" formulaRange="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9B4090-3B2D-47AD-8FFB-9FAFAF56E5F5}">
          <x14:formula1>
            <xm:f>Admin!$B$16:$B$51</xm:f>
          </x14:formula1>
          <xm:sqref>E83 E104 E125 E146 E62 E49 E12 E24 E36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E1CBF-E39F-4A6B-AC4E-83EB7AD70115}">
  <dimension ref="B1:AN122"/>
  <sheetViews>
    <sheetView showGridLines="0" zoomScaleNormal="100" zoomScaleSheetLayoutView="100" workbookViewId="0">
      <pane xSplit="4" ySplit="5" topLeftCell="E6" activePane="bottomRight" state="frozen"/>
      <selection pane="topRight" activeCell="E1" sqref="E1"/>
      <selection pane="bottomLeft" activeCell="A5" sqref="A5"/>
      <selection pane="bottomRight"/>
    </sheetView>
  </sheetViews>
  <sheetFormatPr baseColWidth="10" defaultRowHeight="12.75" outlineLevelRow="1" x14ac:dyDescent="0.2"/>
  <cols>
    <col min="1" max="1" width="2.140625" style="16" customWidth="1"/>
    <col min="2" max="2" width="5" style="16" customWidth="1"/>
    <col min="3" max="3" width="11.42578125" style="16"/>
    <col min="4" max="4" width="52.7109375" style="16" customWidth="1"/>
    <col min="5" max="5" width="11.42578125" style="16" customWidth="1"/>
    <col min="6" max="40" width="15.7109375" style="16" customWidth="1"/>
    <col min="41" max="16384" width="11.42578125" style="16"/>
  </cols>
  <sheetData>
    <row r="1" spans="2:40" ht="12.75" customHeight="1" x14ac:dyDescent="0.2">
      <c r="B1" s="296"/>
      <c r="C1" s="296"/>
      <c r="D1" s="296"/>
    </row>
    <row r="2" spans="2:40" ht="12.75" customHeight="1" x14ac:dyDescent="0.2">
      <c r="B2" s="297" t="s">
        <v>232</v>
      </c>
      <c r="C2" s="298"/>
      <c r="D2" s="296"/>
      <c r="G2" s="375" t="s">
        <v>204</v>
      </c>
      <c r="H2" s="376"/>
      <c r="I2" s="346">
        <v>0</v>
      </c>
      <c r="J2" s="43" t="s">
        <v>134</v>
      </c>
      <c r="K2" s="379" t="str">
        <f>IF(MIN(F122:AN122)&lt;0,"Achtung negativer Bestand bei liquiden Mitteln in letzter Zeile!","")</f>
        <v/>
      </c>
      <c r="L2" s="380"/>
      <c r="M2" s="380"/>
      <c r="N2" s="380"/>
      <c r="O2" s="380"/>
    </row>
    <row r="3" spans="2:40" ht="12.75" customHeight="1" x14ac:dyDescent="0.2">
      <c r="B3" s="296" t="s">
        <v>470</v>
      </c>
      <c r="C3" s="296"/>
      <c r="D3" s="299"/>
      <c r="G3" s="377" t="s">
        <v>447</v>
      </c>
      <c r="H3" s="378"/>
      <c r="I3" s="347">
        <v>0</v>
      </c>
      <c r="J3" s="43" t="s">
        <v>446</v>
      </c>
      <c r="K3" s="379"/>
      <c r="L3" s="380"/>
      <c r="M3" s="380"/>
      <c r="N3" s="380"/>
      <c r="O3" s="380"/>
    </row>
    <row r="4" spans="2:40" ht="9" customHeight="1" x14ac:dyDescent="0.2"/>
    <row r="5" spans="2:40" x14ac:dyDescent="0.2">
      <c r="B5" s="19"/>
      <c r="C5" s="20"/>
      <c r="D5" s="21"/>
      <c r="E5" s="170"/>
      <c r="F5" s="160" t="s">
        <v>2</v>
      </c>
      <c r="G5" s="160" t="s">
        <v>3</v>
      </c>
      <c r="H5" s="160" t="s">
        <v>4</v>
      </c>
      <c r="I5" s="160" t="s">
        <v>5</v>
      </c>
      <c r="J5" s="160" t="s">
        <v>17</v>
      </c>
      <c r="K5" s="160" t="s">
        <v>18</v>
      </c>
      <c r="L5" s="160" t="s">
        <v>19</v>
      </c>
      <c r="M5" s="160" t="s">
        <v>20</v>
      </c>
      <c r="N5" s="160" t="s">
        <v>21</v>
      </c>
      <c r="O5" s="160" t="s">
        <v>22</v>
      </c>
      <c r="P5" s="160" t="s">
        <v>23</v>
      </c>
      <c r="Q5" s="160" t="s">
        <v>24</v>
      </c>
      <c r="R5" s="160" t="s">
        <v>25</v>
      </c>
      <c r="S5" s="160" t="s">
        <v>26</v>
      </c>
      <c r="T5" s="160" t="s">
        <v>27</v>
      </c>
      <c r="U5" s="160" t="s">
        <v>28</v>
      </c>
      <c r="V5" s="160" t="s">
        <v>29</v>
      </c>
      <c r="W5" s="160" t="s">
        <v>30</v>
      </c>
      <c r="X5" s="160" t="s">
        <v>31</v>
      </c>
      <c r="Y5" s="160" t="s">
        <v>32</v>
      </c>
      <c r="Z5" s="160" t="s">
        <v>33</v>
      </c>
      <c r="AA5" s="160" t="s">
        <v>34</v>
      </c>
      <c r="AB5" s="160" t="s">
        <v>35</v>
      </c>
      <c r="AC5" s="160" t="s">
        <v>36</v>
      </c>
      <c r="AD5" s="160" t="s">
        <v>37</v>
      </c>
      <c r="AE5" s="160" t="s">
        <v>38</v>
      </c>
      <c r="AF5" s="160" t="s">
        <v>39</v>
      </c>
      <c r="AG5" s="160" t="s">
        <v>40</v>
      </c>
      <c r="AH5" s="160" t="s">
        <v>41</v>
      </c>
      <c r="AI5" s="160" t="s">
        <v>42</v>
      </c>
      <c r="AJ5" s="160" t="s">
        <v>43</v>
      </c>
      <c r="AK5" s="160" t="s">
        <v>44</v>
      </c>
      <c r="AL5" s="160" t="s">
        <v>45</v>
      </c>
      <c r="AM5" s="160" t="s">
        <v>46</v>
      </c>
      <c r="AN5" s="160" t="s">
        <v>47</v>
      </c>
    </row>
    <row r="6" spans="2:40" x14ac:dyDescent="0.2">
      <c r="B6" s="19"/>
      <c r="C6" s="20"/>
      <c r="D6" s="21"/>
      <c r="E6" s="170" t="s">
        <v>420</v>
      </c>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row>
    <row r="7" spans="2:40" x14ac:dyDescent="0.2">
      <c r="B7" s="17" t="s">
        <v>218</v>
      </c>
      <c r="C7" s="317" t="s">
        <v>425</v>
      </c>
      <c r="D7" s="321"/>
      <c r="E7" s="22"/>
      <c r="F7" s="28"/>
      <c r="G7" s="28"/>
      <c r="H7" s="28"/>
      <c r="I7" s="28"/>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row>
    <row r="8" spans="2:40" hidden="1" outlineLevel="1" x14ac:dyDescent="0.2">
      <c r="B8" s="19"/>
      <c r="C8" s="20"/>
      <c r="D8" s="24" t="s">
        <v>70</v>
      </c>
      <c r="E8" s="26"/>
      <c r="F8" s="34">
        <f>'Gebäude 1'!F108</f>
        <v>0</v>
      </c>
      <c r="G8" s="34">
        <f>'Gebäude 1'!G108</f>
        <v>0</v>
      </c>
      <c r="H8" s="34">
        <f>'Gebäude 1'!H108</f>
        <v>0</v>
      </c>
      <c r="I8" s="34">
        <f>'Gebäude 1'!I108</f>
        <v>0</v>
      </c>
      <c r="J8" s="34">
        <f>'Gebäude 1'!J108</f>
        <v>0</v>
      </c>
      <c r="K8" s="34">
        <f>'Gebäude 1'!K108</f>
        <v>0</v>
      </c>
      <c r="L8" s="34">
        <f>'Gebäude 1'!L108</f>
        <v>0</v>
      </c>
      <c r="M8" s="34">
        <f>'Gebäude 1'!M108</f>
        <v>0</v>
      </c>
      <c r="N8" s="34">
        <f>'Gebäude 1'!N108</f>
        <v>0</v>
      </c>
      <c r="O8" s="34">
        <f>'Gebäude 1'!O108</f>
        <v>0</v>
      </c>
      <c r="P8" s="34">
        <f>'Gebäude 1'!P108</f>
        <v>0</v>
      </c>
      <c r="Q8" s="34">
        <f>'Gebäude 1'!Q108</f>
        <v>0</v>
      </c>
      <c r="R8" s="34">
        <f>'Gebäude 1'!R108</f>
        <v>0</v>
      </c>
      <c r="S8" s="34">
        <f>'Gebäude 1'!S108</f>
        <v>0</v>
      </c>
      <c r="T8" s="34">
        <f>'Gebäude 1'!T108</f>
        <v>0</v>
      </c>
      <c r="U8" s="34">
        <f>'Gebäude 1'!U108</f>
        <v>0</v>
      </c>
      <c r="V8" s="34">
        <f>'Gebäude 1'!V108</f>
        <v>0</v>
      </c>
      <c r="W8" s="34">
        <f>'Gebäude 1'!W108</f>
        <v>0</v>
      </c>
      <c r="X8" s="34">
        <f>'Gebäude 1'!X108</f>
        <v>0</v>
      </c>
      <c r="Y8" s="34">
        <f>'Gebäude 1'!Y108</f>
        <v>0</v>
      </c>
      <c r="Z8" s="34">
        <f>'Gebäude 1'!Z108</f>
        <v>0</v>
      </c>
      <c r="AA8" s="34">
        <f>'Gebäude 1'!AA108</f>
        <v>0</v>
      </c>
      <c r="AB8" s="34">
        <f>'Gebäude 1'!AB108</f>
        <v>0</v>
      </c>
      <c r="AC8" s="34">
        <f>'Gebäude 1'!AC108</f>
        <v>0</v>
      </c>
      <c r="AD8" s="34">
        <f>'Gebäude 1'!AD108</f>
        <v>0</v>
      </c>
      <c r="AE8" s="34">
        <f>'Gebäude 1'!AE108</f>
        <v>0</v>
      </c>
      <c r="AF8" s="34">
        <f>'Gebäude 1'!AF108</f>
        <v>0</v>
      </c>
      <c r="AG8" s="34">
        <f>'Gebäude 1'!AG108</f>
        <v>0</v>
      </c>
      <c r="AH8" s="34">
        <f>'Gebäude 1'!AH108</f>
        <v>0</v>
      </c>
      <c r="AI8" s="34">
        <f>'Gebäude 1'!AI108</f>
        <v>0</v>
      </c>
      <c r="AJ8" s="34">
        <f>'Gebäude 1'!AJ108</f>
        <v>0</v>
      </c>
      <c r="AK8" s="34">
        <f>'Gebäude 1'!AK108</f>
        <v>0</v>
      </c>
      <c r="AL8" s="34">
        <f>'Gebäude 1'!AL108</f>
        <v>0</v>
      </c>
      <c r="AM8" s="34">
        <f>'Gebäude 1'!AM108</f>
        <v>0</v>
      </c>
      <c r="AN8" s="34">
        <f>'Gebäude 1'!AN108</f>
        <v>0</v>
      </c>
    </row>
    <row r="9" spans="2:40" hidden="1" outlineLevel="1" x14ac:dyDescent="0.2">
      <c r="B9" s="19"/>
      <c r="C9" s="20"/>
      <c r="D9" s="24" t="s">
        <v>72</v>
      </c>
      <c r="E9" s="26"/>
      <c r="F9" s="34">
        <f>-'Gebäude 1'!F113</f>
        <v>0</v>
      </c>
      <c r="G9" s="34">
        <f>-'Gebäude 1'!G113</f>
        <v>0</v>
      </c>
      <c r="H9" s="34">
        <f>-'Gebäude 1'!H113</f>
        <v>0</v>
      </c>
      <c r="I9" s="34">
        <f>-'Gebäude 1'!I113</f>
        <v>0</v>
      </c>
      <c r="J9" s="34">
        <f>-'Gebäude 1'!J113</f>
        <v>0</v>
      </c>
      <c r="K9" s="34">
        <f>-'Gebäude 1'!K113</f>
        <v>0</v>
      </c>
      <c r="L9" s="34">
        <f>-'Gebäude 1'!L113</f>
        <v>0</v>
      </c>
      <c r="M9" s="34">
        <f>-'Gebäude 1'!M113</f>
        <v>0</v>
      </c>
      <c r="N9" s="34">
        <f>-'Gebäude 1'!N113</f>
        <v>0</v>
      </c>
      <c r="O9" s="34">
        <f>-'Gebäude 1'!O113</f>
        <v>0</v>
      </c>
      <c r="P9" s="34">
        <f>-'Gebäude 1'!P113</f>
        <v>0</v>
      </c>
      <c r="Q9" s="34">
        <f>-'Gebäude 1'!Q113</f>
        <v>0</v>
      </c>
      <c r="R9" s="34">
        <f>-'Gebäude 1'!R113</f>
        <v>0</v>
      </c>
      <c r="S9" s="34">
        <f>-'Gebäude 1'!S113</f>
        <v>0</v>
      </c>
      <c r="T9" s="34">
        <f>-'Gebäude 1'!T113</f>
        <v>0</v>
      </c>
      <c r="U9" s="34">
        <f>-'Gebäude 1'!U113</f>
        <v>0</v>
      </c>
      <c r="V9" s="34">
        <f>-'Gebäude 1'!V113</f>
        <v>0</v>
      </c>
      <c r="W9" s="34">
        <f>-'Gebäude 1'!W113</f>
        <v>0</v>
      </c>
      <c r="X9" s="34">
        <f>-'Gebäude 1'!X113</f>
        <v>0</v>
      </c>
      <c r="Y9" s="34">
        <f>-'Gebäude 1'!Y113</f>
        <v>0</v>
      </c>
      <c r="Z9" s="34">
        <f>-'Gebäude 1'!Z113</f>
        <v>0</v>
      </c>
      <c r="AA9" s="34">
        <f>-'Gebäude 1'!AA113</f>
        <v>0</v>
      </c>
      <c r="AB9" s="34">
        <f>-'Gebäude 1'!AB113</f>
        <v>0</v>
      </c>
      <c r="AC9" s="34">
        <f>-'Gebäude 1'!AC113</f>
        <v>0</v>
      </c>
      <c r="AD9" s="34">
        <f>-'Gebäude 1'!AD113</f>
        <v>0</v>
      </c>
      <c r="AE9" s="34">
        <f>-'Gebäude 1'!AE113</f>
        <v>0</v>
      </c>
      <c r="AF9" s="34">
        <f>-'Gebäude 1'!AF113</f>
        <v>0</v>
      </c>
      <c r="AG9" s="34">
        <f>-'Gebäude 1'!AG113</f>
        <v>0</v>
      </c>
      <c r="AH9" s="34">
        <f>-'Gebäude 1'!AH113</f>
        <v>0</v>
      </c>
      <c r="AI9" s="34">
        <f>-'Gebäude 1'!AI113</f>
        <v>0</v>
      </c>
      <c r="AJ9" s="34">
        <f>-'Gebäude 1'!AJ113</f>
        <v>0</v>
      </c>
      <c r="AK9" s="34">
        <f>-'Gebäude 1'!AK113</f>
        <v>0</v>
      </c>
      <c r="AL9" s="34">
        <f>-'Gebäude 1'!AL113</f>
        <v>0</v>
      </c>
      <c r="AM9" s="34">
        <f>-'Gebäude 1'!AM113</f>
        <v>0</v>
      </c>
      <c r="AN9" s="34">
        <f>-'Gebäude 1'!AN113</f>
        <v>0</v>
      </c>
    </row>
    <row r="10" spans="2:40" hidden="1" outlineLevel="1" x14ac:dyDescent="0.2">
      <c r="B10" s="19"/>
      <c r="C10" s="20"/>
      <c r="D10" s="24" t="s">
        <v>132</v>
      </c>
      <c r="E10" s="26"/>
      <c r="F10" s="34">
        <f>-'Gebäude 1'!F118</f>
        <v>0</v>
      </c>
      <c r="G10" s="34">
        <f>-'Gebäude 1'!G118</f>
        <v>0</v>
      </c>
      <c r="H10" s="34">
        <f>-'Gebäude 1'!H118</f>
        <v>0</v>
      </c>
      <c r="I10" s="34">
        <f>-'Gebäude 1'!I118</f>
        <v>0</v>
      </c>
      <c r="J10" s="34">
        <f>-'Gebäude 1'!J118</f>
        <v>0</v>
      </c>
      <c r="K10" s="34">
        <f>-'Gebäude 1'!K118</f>
        <v>0</v>
      </c>
      <c r="L10" s="34">
        <f>-'Gebäude 1'!L118</f>
        <v>0</v>
      </c>
      <c r="M10" s="34">
        <f>-'Gebäude 1'!M118</f>
        <v>0</v>
      </c>
      <c r="N10" s="34">
        <f>-'Gebäude 1'!N118</f>
        <v>0</v>
      </c>
      <c r="O10" s="34">
        <f>-'Gebäude 1'!O118</f>
        <v>0</v>
      </c>
      <c r="P10" s="34">
        <f>-'Gebäude 1'!P118</f>
        <v>0</v>
      </c>
      <c r="Q10" s="34">
        <f>-'Gebäude 1'!Q118</f>
        <v>0</v>
      </c>
      <c r="R10" s="34">
        <f>-'Gebäude 1'!R118</f>
        <v>0</v>
      </c>
      <c r="S10" s="34">
        <f>-'Gebäude 1'!S118</f>
        <v>0</v>
      </c>
      <c r="T10" s="34">
        <f>-'Gebäude 1'!T118</f>
        <v>0</v>
      </c>
      <c r="U10" s="34">
        <f>-'Gebäude 1'!U118</f>
        <v>0</v>
      </c>
      <c r="V10" s="34">
        <f>-'Gebäude 1'!V118</f>
        <v>0</v>
      </c>
      <c r="W10" s="34">
        <f>-'Gebäude 1'!W118</f>
        <v>0</v>
      </c>
      <c r="X10" s="34">
        <f>-'Gebäude 1'!X118</f>
        <v>0</v>
      </c>
      <c r="Y10" s="34">
        <f>-'Gebäude 1'!Y118</f>
        <v>0</v>
      </c>
      <c r="Z10" s="34">
        <f>-'Gebäude 1'!Z118</f>
        <v>0</v>
      </c>
      <c r="AA10" s="34">
        <f>-'Gebäude 1'!AA118</f>
        <v>0</v>
      </c>
      <c r="AB10" s="34">
        <f>-'Gebäude 1'!AB118</f>
        <v>0</v>
      </c>
      <c r="AC10" s="34">
        <f>-'Gebäude 1'!AC118</f>
        <v>0</v>
      </c>
      <c r="AD10" s="34">
        <f>-'Gebäude 1'!AD118</f>
        <v>0</v>
      </c>
      <c r="AE10" s="34">
        <f>-'Gebäude 1'!AE118</f>
        <v>0</v>
      </c>
      <c r="AF10" s="34">
        <f>-'Gebäude 1'!AF118</f>
        <v>0</v>
      </c>
      <c r="AG10" s="34">
        <f>-'Gebäude 1'!AG118</f>
        <v>0</v>
      </c>
      <c r="AH10" s="34">
        <f>-'Gebäude 1'!AH118</f>
        <v>0</v>
      </c>
      <c r="AI10" s="34">
        <f>-'Gebäude 1'!AI118</f>
        <v>0</v>
      </c>
      <c r="AJ10" s="34">
        <f>-'Gebäude 1'!AJ118</f>
        <v>0</v>
      </c>
      <c r="AK10" s="34">
        <f>-'Gebäude 1'!AK118</f>
        <v>0</v>
      </c>
      <c r="AL10" s="34">
        <f>-'Gebäude 1'!AL118</f>
        <v>0</v>
      </c>
      <c r="AM10" s="34">
        <f>-'Gebäude 1'!AM118</f>
        <v>0</v>
      </c>
      <c r="AN10" s="34">
        <f>-'Gebäude 1'!AN118</f>
        <v>0</v>
      </c>
    </row>
    <row r="11" spans="2:40" hidden="1" outlineLevel="1" x14ac:dyDescent="0.2">
      <c r="B11" s="19"/>
      <c r="C11" s="20"/>
      <c r="D11" s="24" t="s">
        <v>74</v>
      </c>
      <c r="E11" s="26"/>
      <c r="F11" s="34">
        <f>-'Gebäude 1'!F125</f>
        <v>0</v>
      </c>
      <c r="G11" s="34">
        <f>-'Gebäude 1'!G125</f>
        <v>0</v>
      </c>
      <c r="H11" s="34">
        <f>-'Gebäude 1'!H125</f>
        <v>0</v>
      </c>
      <c r="I11" s="34">
        <f>-'Gebäude 1'!I125</f>
        <v>0</v>
      </c>
      <c r="J11" s="34">
        <f>-'Gebäude 1'!J125</f>
        <v>0</v>
      </c>
      <c r="K11" s="34">
        <f>-'Gebäude 1'!K125</f>
        <v>0</v>
      </c>
      <c r="L11" s="34">
        <f>-'Gebäude 1'!L125</f>
        <v>0</v>
      </c>
      <c r="M11" s="34">
        <f>-'Gebäude 1'!M125</f>
        <v>0</v>
      </c>
      <c r="N11" s="34">
        <f>-'Gebäude 1'!N125</f>
        <v>0</v>
      </c>
      <c r="O11" s="34">
        <f>-'Gebäude 1'!O125</f>
        <v>0</v>
      </c>
      <c r="P11" s="34">
        <f>-'Gebäude 1'!P125</f>
        <v>0</v>
      </c>
      <c r="Q11" s="34">
        <f>-'Gebäude 1'!Q125</f>
        <v>0</v>
      </c>
      <c r="R11" s="34">
        <f>-'Gebäude 1'!R125</f>
        <v>0</v>
      </c>
      <c r="S11" s="34">
        <f>-'Gebäude 1'!S125</f>
        <v>0</v>
      </c>
      <c r="T11" s="34">
        <f>-'Gebäude 1'!T125</f>
        <v>0</v>
      </c>
      <c r="U11" s="34">
        <f>-'Gebäude 1'!U125</f>
        <v>0</v>
      </c>
      <c r="V11" s="34">
        <f>-'Gebäude 1'!V125</f>
        <v>0</v>
      </c>
      <c r="W11" s="34">
        <f>-'Gebäude 1'!W125</f>
        <v>0</v>
      </c>
      <c r="X11" s="34">
        <f>-'Gebäude 1'!X125</f>
        <v>0</v>
      </c>
      <c r="Y11" s="34">
        <f>-'Gebäude 1'!Y125</f>
        <v>0</v>
      </c>
      <c r="Z11" s="34">
        <f>-'Gebäude 1'!Z125</f>
        <v>0</v>
      </c>
      <c r="AA11" s="34">
        <f>-'Gebäude 1'!AA125</f>
        <v>0</v>
      </c>
      <c r="AB11" s="34">
        <f>-'Gebäude 1'!AB125</f>
        <v>0</v>
      </c>
      <c r="AC11" s="34">
        <f>-'Gebäude 1'!AC125</f>
        <v>0</v>
      </c>
      <c r="AD11" s="34">
        <f>-'Gebäude 1'!AD125</f>
        <v>0</v>
      </c>
      <c r="AE11" s="34">
        <f>-'Gebäude 1'!AE125</f>
        <v>0</v>
      </c>
      <c r="AF11" s="34">
        <f>-'Gebäude 1'!AF125</f>
        <v>0</v>
      </c>
      <c r="AG11" s="34">
        <f>-'Gebäude 1'!AG125</f>
        <v>0</v>
      </c>
      <c r="AH11" s="34">
        <f>-'Gebäude 1'!AH125</f>
        <v>0</v>
      </c>
      <c r="AI11" s="34">
        <f>-'Gebäude 1'!AI125</f>
        <v>0</v>
      </c>
      <c r="AJ11" s="34">
        <f>-'Gebäude 1'!AJ125</f>
        <v>0</v>
      </c>
      <c r="AK11" s="34">
        <f>-'Gebäude 1'!AK125</f>
        <v>0</v>
      </c>
      <c r="AL11" s="34">
        <f>-'Gebäude 1'!AL125</f>
        <v>0</v>
      </c>
      <c r="AM11" s="34">
        <f>-'Gebäude 1'!AM125</f>
        <v>0</v>
      </c>
      <c r="AN11" s="34">
        <f>-'Gebäude 1'!AN125</f>
        <v>0</v>
      </c>
    </row>
    <row r="12" spans="2:40" collapsed="1" x14ac:dyDescent="0.2">
      <c r="B12" s="19"/>
      <c r="C12" s="20"/>
      <c r="D12" s="318" t="s">
        <v>421</v>
      </c>
      <c r="E12" s="319"/>
      <c r="F12" s="320">
        <f>SUM(F8:F11)</f>
        <v>0</v>
      </c>
      <c r="G12" s="320">
        <f>SUM(G8:G11)</f>
        <v>0</v>
      </c>
      <c r="H12" s="320">
        <f t="shared" ref="H12:AN12" si="0">SUM(H8:H11)</f>
        <v>0</v>
      </c>
      <c r="I12" s="320">
        <f t="shared" si="0"/>
        <v>0</v>
      </c>
      <c r="J12" s="320">
        <f t="shared" si="0"/>
        <v>0</v>
      </c>
      <c r="K12" s="320">
        <f t="shared" si="0"/>
        <v>0</v>
      </c>
      <c r="L12" s="320">
        <f t="shared" si="0"/>
        <v>0</v>
      </c>
      <c r="M12" s="320">
        <f t="shared" si="0"/>
        <v>0</v>
      </c>
      <c r="N12" s="320">
        <f t="shared" si="0"/>
        <v>0</v>
      </c>
      <c r="O12" s="320">
        <f t="shared" si="0"/>
        <v>0</v>
      </c>
      <c r="P12" s="320">
        <f t="shared" si="0"/>
        <v>0</v>
      </c>
      <c r="Q12" s="320">
        <f t="shared" si="0"/>
        <v>0</v>
      </c>
      <c r="R12" s="320">
        <f t="shared" si="0"/>
        <v>0</v>
      </c>
      <c r="S12" s="320">
        <f t="shared" si="0"/>
        <v>0</v>
      </c>
      <c r="T12" s="320">
        <f t="shared" si="0"/>
        <v>0</v>
      </c>
      <c r="U12" s="320">
        <f t="shared" si="0"/>
        <v>0</v>
      </c>
      <c r="V12" s="320">
        <f t="shared" si="0"/>
        <v>0</v>
      </c>
      <c r="W12" s="320">
        <f t="shared" si="0"/>
        <v>0</v>
      </c>
      <c r="X12" s="320">
        <f t="shared" si="0"/>
        <v>0</v>
      </c>
      <c r="Y12" s="320">
        <f t="shared" si="0"/>
        <v>0</v>
      </c>
      <c r="Z12" s="320">
        <f t="shared" si="0"/>
        <v>0</v>
      </c>
      <c r="AA12" s="320">
        <f t="shared" si="0"/>
        <v>0</v>
      </c>
      <c r="AB12" s="320">
        <f t="shared" si="0"/>
        <v>0</v>
      </c>
      <c r="AC12" s="320">
        <f t="shared" si="0"/>
        <v>0</v>
      </c>
      <c r="AD12" s="320">
        <f t="shared" si="0"/>
        <v>0</v>
      </c>
      <c r="AE12" s="320">
        <f t="shared" si="0"/>
        <v>0</v>
      </c>
      <c r="AF12" s="320">
        <f t="shared" si="0"/>
        <v>0</v>
      </c>
      <c r="AG12" s="320">
        <f t="shared" si="0"/>
        <v>0</v>
      </c>
      <c r="AH12" s="320">
        <f t="shared" si="0"/>
        <v>0</v>
      </c>
      <c r="AI12" s="320">
        <f t="shared" si="0"/>
        <v>0</v>
      </c>
      <c r="AJ12" s="320">
        <f t="shared" si="0"/>
        <v>0</v>
      </c>
      <c r="AK12" s="320">
        <f t="shared" si="0"/>
        <v>0</v>
      </c>
      <c r="AL12" s="320">
        <f t="shared" si="0"/>
        <v>0</v>
      </c>
      <c r="AM12" s="320">
        <f t="shared" si="0"/>
        <v>0</v>
      </c>
      <c r="AN12" s="320">
        <f t="shared" si="0"/>
        <v>0</v>
      </c>
    </row>
    <row r="13" spans="2:40" x14ac:dyDescent="0.2">
      <c r="B13" s="19"/>
      <c r="C13" s="20"/>
      <c r="D13" s="21"/>
      <c r="E13" s="22"/>
      <c r="F13" s="35"/>
      <c r="G13" s="35"/>
      <c r="H13" s="35"/>
      <c r="I13" s="35"/>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row>
    <row r="14" spans="2:40" x14ac:dyDescent="0.2">
      <c r="B14" s="17" t="s">
        <v>218</v>
      </c>
      <c r="C14" s="317" t="s">
        <v>424</v>
      </c>
      <c r="D14" s="321"/>
      <c r="E14" s="22"/>
      <c r="F14" s="28"/>
      <c r="G14" s="28"/>
      <c r="H14" s="28"/>
      <c r="I14" s="28"/>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row>
    <row r="15" spans="2:40" hidden="1" outlineLevel="1" x14ac:dyDescent="0.2">
      <c r="B15" s="19"/>
      <c r="C15" s="20"/>
      <c r="D15" s="24" t="s">
        <v>70</v>
      </c>
      <c r="E15" s="26"/>
      <c r="F15" s="34">
        <f>'Gebäude 2'!F108</f>
        <v>0</v>
      </c>
      <c r="G15" s="34">
        <f>'Gebäude 2'!G108</f>
        <v>0</v>
      </c>
      <c r="H15" s="34">
        <f>'Gebäude 2'!H108</f>
        <v>0</v>
      </c>
      <c r="I15" s="34">
        <f>'Gebäude 2'!I108</f>
        <v>0</v>
      </c>
      <c r="J15" s="34">
        <f>'Gebäude 2'!J108</f>
        <v>0</v>
      </c>
      <c r="K15" s="34">
        <f>'Gebäude 2'!K108</f>
        <v>0</v>
      </c>
      <c r="L15" s="34">
        <f>'Gebäude 2'!L108</f>
        <v>0</v>
      </c>
      <c r="M15" s="34">
        <f>'Gebäude 2'!M108</f>
        <v>0</v>
      </c>
      <c r="N15" s="34">
        <f>'Gebäude 2'!N108</f>
        <v>0</v>
      </c>
      <c r="O15" s="34">
        <f>'Gebäude 2'!O108</f>
        <v>0</v>
      </c>
      <c r="P15" s="34">
        <f>'Gebäude 2'!P108</f>
        <v>0</v>
      </c>
      <c r="Q15" s="34">
        <f>'Gebäude 2'!Q108</f>
        <v>0</v>
      </c>
      <c r="R15" s="34">
        <f>'Gebäude 2'!R108</f>
        <v>0</v>
      </c>
      <c r="S15" s="34">
        <f>'Gebäude 2'!S108</f>
        <v>0</v>
      </c>
      <c r="T15" s="34">
        <f>'Gebäude 2'!T108</f>
        <v>0</v>
      </c>
      <c r="U15" s="34">
        <f>'Gebäude 2'!U108</f>
        <v>0</v>
      </c>
      <c r="V15" s="34">
        <f>'Gebäude 2'!V108</f>
        <v>0</v>
      </c>
      <c r="W15" s="34">
        <f>'Gebäude 2'!W108</f>
        <v>0</v>
      </c>
      <c r="X15" s="34">
        <f>'Gebäude 2'!X108</f>
        <v>0</v>
      </c>
      <c r="Y15" s="34">
        <f>'Gebäude 2'!Y108</f>
        <v>0</v>
      </c>
      <c r="Z15" s="34">
        <f>'Gebäude 2'!Z108</f>
        <v>0</v>
      </c>
      <c r="AA15" s="34">
        <f>'Gebäude 2'!AA108</f>
        <v>0</v>
      </c>
      <c r="AB15" s="34">
        <f>'Gebäude 2'!AB108</f>
        <v>0</v>
      </c>
      <c r="AC15" s="34">
        <f>'Gebäude 2'!AC108</f>
        <v>0</v>
      </c>
      <c r="AD15" s="34">
        <f>'Gebäude 2'!AD108</f>
        <v>0</v>
      </c>
      <c r="AE15" s="34">
        <f>'Gebäude 2'!AE108</f>
        <v>0</v>
      </c>
      <c r="AF15" s="34">
        <f>'Gebäude 2'!AF108</f>
        <v>0</v>
      </c>
      <c r="AG15" s="34">
        <f>'Gebäude 2'!AG108</f>
        <v>0</v>
      </c>
      <c r="AH15" s="34">
        <f>'Gebäude 2'!AH108</f>
        <v>0</v>
      </c>
      <c r="AI15" s="34">
        <f>'Gebäude 2'!AI108</f>
        <v>0</v>
      </c>
      <c r="AJ15" s="34">
        <f>'Gebäude 2'!AJ108</f>
        <v>0</v>
      </c>
      <c r="AK15" s="34">
        <f>'Gebäude 2'!AK108</f>
        <v>0</v>
      </c>
      <c r="AL15" s="34">
        <f>'Gebäude 2'!AL108</f>
        <v>0</v>
      </c>
      <c r="AM15" s="34">
        <f>'Gebäude 2'!AM108</f>
        <v>0</v>
      </c>
      <c r="AN15" s="34">
        <f>'Gebäude 2'!AN108</f>
        <v>0</v>
      </c>
    </row>
    <row r="16" spans="2:40" hidden="1" outlineLevel="1" x14ac:dyDescent="0.2">
      <c r="B16" s="19"/>
      <c r="C16" s="20"/>
      <c r="D16" s="24" t="s">
        <v>72</v>
      </c>
      <c r="E16" s="26"/>
      <c r="F16" s="34">
        <f>-'Gebäude 2'!F113</f>
        <v>0</v>
      </c>
      <c r="G16" s="34">
        <f>-'Gebäude 2'!G113</f>
        <v>0</v>
      </c>
      <c r="H16" s="34">
        <f>-'Gebäude 2'!H113</f>
        <v>0</v>
      </c>
      <c r="I16" s="34">
        <f>-'Gebäude 2'!I113</f>
        <v>0</v>
      </c>
      <c r="J16" s="34">
        <f>-'Gebäude 2'!J113</f>
        <v>0</v>
      </c>
      <c r="K16" s="34">
        <f>-'Gebäude 2'!K113</f>
        <v>0</v>
      </c>
      <c r="L16" s="34">
        <f>-'Gebäude 2'!L113</f>
        <v>0</v>
      </c>
      <c r="M16" s="34">
        <f>-'Gebäude 2'!M113</f>
        <v>0</v>
      </c>
      <c r="N16" s="34">
        <f>-'Gebäude 2'!N113</f>
        <v>0</v>
      </c>
      <c r="O16" s="34">
        <f>-'Gebäude 2'!O113</f>
        <v>0</v>
      </c>
      <c r="P16" s="34">
        <f>-'Gebäude 2'!P113</f>
        <v>0</v>
      </c>
      <c r="Q16" s="34">
        <f>-'Gebäude 2'!Q113</f>
        <v>0</v>
      </c>
      <c r="R16" s="34">
        <f>-'Gebäude 2'!R113</f>
        <v>0</v>
      </c>
      <c r="S16" s="34">
        <f>-'Gebäude 2'!S113</f>
        <v>0</v>
      </c>
      <c r="T16" s="34">
        <f>-'Gebäude 2'!T113</f>
        <v>0</v>
      </c>
      <c r="U16" s="34">
        <f>-'Gebäude 2'!U113</f>
        <v>0</v>
      </c>
      <c r="V16" s="34">
        <f>-'Gebäude 2'!V113</f>
        <v>0</v>
      </c>
      <c r="W16" s="34">
        <f>-'Gebäude 2'!W113</f>
        <v>0</v>
      </c>
      <c r="X16" s="34">
        <f>-'Gebäude 2'!X113</f>
        <v>0</v>
      </c>
      <c r="Y16" s="34">
        <f>-'Gebäude 2'!Y113</f>
        <v>0</v>
      </c>
      <c r="Z16" s="34">
        <f>-'Gebäude 2'!Z113</f>
        <v>0</v>
      </c>
      <c r="AA16" s="34">
        <f>-'Gebäude 2'!AA113</f>
        <v>0</v>
      </c>
      <c r="AB16" s="34">
        <f>-'Gebäude 2'!AB113</f>
        <v>0</v>
      </c>
      <c r="AC16" s="34">
        <f>-'Gebäude 2'!AC113</f>
        <v>0</v>
      </c>
      <c r="AD16" s="34">
        <f>-'Gebäude 2'!AD113</f>
        <v>0</v>
      </c>
      <c r="AE16" s="34">
        <f>-'Gebäude 2'!AE113</f>
        <v>0</v>
      </c>
      <c r="AF16" s="34">
        <f>-'Gebäude 2'!AF113</f>
        <v>0</v>
      </c>
      <c r="AG16" s="34">
        <f>-'Gebäude 2'!AG113</f>
        <v>0</v>
      </c>
      <c r="AH16" s="34">
        <f>-'Gebäude 2'!AH113</f>
        <v>0</v>
      </c>
      <c r="AI16" s="34">
        <f>-'Gebäude 2'!AI113</f>
        <v>0</v>
      </c>
      <c r="AJ16" s="34">
        <f>-'Gebäude 2'!AJ113</f>
        <v>0</v>
      </c>
      <c r="AK16" s="34">
        <f>-'Gebäude 2'!AK113</f>
        <v>0</v>
      </c>
      <c r="AL16" s="34">
        <f>-'Gebäude 2'!AL113</f>
        <v>0</v>
      </c>
      <c r="AM16" s="34">
        <f>-'Gebäude 2'!AM113</f>
        <v>0</v>
      </c>
      <c r="AN16" s="34">
        <f>-'Gebäude 2'!AN113</f>
        <v>0</v>
      </c>
    </row>
    <row r="17" spans="2:40" hidden="1" outlineLevel="1" x14ac:dyDescent="0.2">
      <c r="B17" s="19"/>
      <c r="C17" s="20"/>
      <c r="D17" s="24" t="s">
        <v>132</v>
      </c>
      <c r="E17" s="26"/>
      <c r="F17" s="34">
        <f>-'Gebäude 2'!F118</f>
        <v>0</v>
      </c>
      <c r="G17" s="34">
        <f>-'Gebäude 2'!G118</f>
        <v>0</v>
      </c>
      <c r="H17" s="34">
        <f>-'Gebäude 2'!H118</f>
        <v>0</v>
      </c>
      <c r="I17" s="34">
        <f>-'Gebäude 2'!I118</f>
        <v>0</v>
      </c>
      <c r="J17" s="34">
        <f>-'Gebäude 2'!J118</f>
        <v>0</v>
      </c>
      <c r="K17" s="34">
        <f>-'Gebäude 2'!K118</f>
        <v>0</v>
      </c>
      <c r="L17" s="34">
        <f>-'Gebäude 2'!L118</f>
        <v>0</v>
      </c>
      <c r="M17" s="34">
        <f>-'Gebäude 2'!M118</f>
        <v>0</v>
      </c>
      <c r="N17" s="34">
        <f>-'Gebäude 2'!N118</f>
        <v>0</v>
      </c>
      <c r="O17" s="34">
        <f>-'Gebäude 2'!O118</f>
        <v>0</v>
      </c>
      <c r="P17" s="34">
        <f>-'Gebäude 2'!P118</f>
        <v>0</v>
      </c>
      <c r="Q17" s="34">
        <f>-'Gebäude 2'!Q118</f>
        <v>0</v>
      </c>
      <c r="R17" s="34">
        <f>-'Gebäude 2'!R118</f>
        <v>0</v>
      </c>
      <c r="S17" s="34">
        <f>-'Gebäude 2'!S118</f>
        <v>0</v>
      </c>
      <c r="T17" s="34">
        <f>-'Gebäude 2'!T118</f>
        <v>0</v>
      </c>
      <c r="U17" s="34">
        <f>-'Gebäude 2'!U118</f>
        <v>0</v>
      </c>
      <c r="V17" s="34">
        <f>-'Gebäude 2'!V118</f>
        <v>0</v>
      </c>
      <c r="W17" s="34">
        <f>-'Gebäude 2'!W118</f>
        <v>0</v>
      </c>
      <c r="X17" s="34">
        <f>-'Gebäude 2'!X118</f>
        <v>0</v>
      </c>
      <c r="Y17" s="34">
        <f>-'Gebäude 2'!Y118</f>
        <v>0</v>
      </c>
      <c r="Z17" s="34">
        <f>-'Gebäude 2'!Z118</f>
        <v>0</v>
      </c>
      <c r="AA17" s="34">
        <f>-'Gebäude 2'!AA118</f>
        <v>0</v>
      </c>
      <c r="AB17" s="34">
        <f>-'Gebäude 2'!AB118</f>
        <v>0</v>
      </c>
      <c r="AC17" s="34">
        <f>-'Gebäude 2'!AC118</f>
        <v>0</v>
      </c>
      <c r="AD17" s="34">
        <f>-'Gebäude 2'!AD118</f>
        <v>0</v>
      </c>
      <c r="AE17" s="34">
        <f>-'Gebäude 2'!AE118</f>
        <v>0</v>
      </c>
      <c r="AF17" s="34">
        <f>-'Gebäude 2'!AF118</f>
        <v>0</v>
      </c>
      <c r="AG17" s="34">
        <f>-'Gebäude 2'!AG118</f>
        <v>0</v>
      </c>
      <c r="AH17" s="34">
        <f>-'Gebäude 2'!AH118</f>
        <v>0</v>
      </c>
      <c r="AI17" s="34">
        <f>-'Gebäude 2'!AI118</f>
        <v>0</v>
      </c>
      <c r="AJ17" s="34">
        <f>-'Gebäude 2'!AJ118</f>
        <v>0</v>
      </c>
      <c r="AK17" s="34">
        <f>-'Gebäude 2'!AK118</f>
        <v>0</v>
      </c>
      <c r="AL17" s="34">
        <f>-'Gebäude 2'!AL118</f>
        <v>0</v>
      </c>
      <c r="AM17" s="34">
        <f>-'Gebäude 2'!AM118</f>
        <v>0</v>
      </c>
      <c r="AN17" s="34">
        <f>-'Gebäude 2'!AN118</f>
        <v>0</v>
      </c>
    </row>
    <row r="18" spans="2:40" hidden="1" outlineLevel="1" x14ac:dyDescent="0.2">
      <c r="B18" s="19"/>
      <c r="C18" s="20"/>
      <c r="D18" s="24" t="s">
        <v>74</v>
      </c>
      <c r="E18" s="26"/>
      <c r="F18" s="34">
        <f>-'Gebäude 2'!F125</f>
        <v>0</v>
      </c>
      <c r="G18" s="34">
        <f>-'Gebäude 2'!G125</f>
        <v>0</v>
      </c>
      <c r="H18" s="34">
        <f>-'Gebäude 2'!H125</f>
        <v>0</v>
      </c>
      <c r="I18" s="34">
        <f>-'Gebäude 2'!I125</f>
        <v>0</v>
      </c>
      <c r="J18" s="34">
        <f>-'Gebäude 2'!J125</f>
        <v>0</v>
      </c>
      <c r="K18" s="34">
        <f>-'Gebäude 2'!K125</f>
        <v>0</v>
      </c>
      <c r="L18" s="34">
        <f>-'Gebäude 2'!L125</f>
        <v>0</v>
      </c>
      <c r="M18" s="34">
        <f>-'Gebäude 2'!M125</f>
        <v>0</v>
      </c>
      <c r="N18" s="34">
        <f>-'Gebäude 2'!N125</f>
        <v>0</v>
      </c>
      <c r="O18" s="34">
        <f>-'Gebäude 2'!O125</f>
        <v>0</v>
      </c>
      <c r="P18" s="34">
        <f>-'Gebäude 2'!P125</f>
        <v>0</v>
      </c>
      <c r="Q18" s="34">
        <f>-'Gebäude 2'!Q125</f>
        <v>0</v>
      </c>
      <c r="R18" s="34">
        <f>-'Gebäude 2'!R125</f>
        <v>0</v>
      </c>
      <c r="S18" s="34">
        <f>-'Gebäude 2'!S125</f>
        <v>0</v>
      </c>
      <c r="T18" s="34">
        <f>-'Gebäude 2'!T125</f>
        <v>0</v>
      </c>
      <c r="U18" s="34">
        <f>-'Gebäude 2'!U125</f>
        <v>0</v>
      </c>
      <c r="V18" s="34">
        <f>-'Gebäude 2'!V125</f>
        <v>0</v>
      </c>
      <c r="W18" s="34">
        <f>-'Gebäude 2'!W125</f>
        <v>0</v>
      </c>
      <c r="X18" s="34">
        <f>-'Gebäude 2'!X125</f>
        <v>0</v>
      </c>
      <c r="Y18" s="34">
        <f>-'Gebäude 2'!Y125</f>
        <v>0</v>
      </c>
      <c r="Z18" s="34">
        <f>-'Gebäude 2'!Z125</f>
        <v>0</v>
      </c>
      <c r="AA18" s="34">
        <f>-'Gebäude 2'!AA125</f>
        <v>0</v>
      </c>
      <c r="AB18" s="34">
        <f>-'Gebäude 2'!AB125</f>
        <v>0</v>
      </c>
      <c r="AC18" s="34">
        <f>-'Gebäude 2'!AC125</f>
        <v>0</v>
      </c>
      <c r="AD18" s="34">
        <f>-'Gebäude 2'!AD125</f>
        <v>0</v>
      </c>
      <c r="AE18" s="34">
        <f>-'Gebäude 2'!AE125</f>
        <v>0</v>
      </c>
      <c r="AF18" s="34">
        <f>-'Gebäude 2'!AF125</f>
        <v>0</v>
      </c>
      <c r="AG18" s="34">
        <f>-'Gebäude 2'!AG125</f>
        <v>0</v>
      </c>
      <c r="AH18" s="34">
        <f>-'Gebäude 2'!AH125</f>
        <v>0</v>
      </c>
      <c r="AI18" s="34">
        <f>-'Gebäude 2'!AI125</f>
        <v>0</v>
      </c>
      <c r="AJ18" s="34">
        <f>-'Gebäude 2'!AJ125</f>
        <v>0</v>
      </c>
      <c r="AK18" s="34">
        <f>-'Gebäude 2'!AK125</f>
        <v>0</v>
      </c>
      <c r="AL18" s="34">
        <f>-'Gebäude 2'!AL125</f>
        <v>0</v>
      </c>
      <c r="AM18" s="34">
        <f>-'Gebäude 2'!AM125</f>
        <v>0</v>
      </c>
      <c r="AN18" s="34">
        <f>-'Gebäude 2'!AN125</f>
        <v>0</v>
      </c>
    </row>
    <row r="19" spans="2:40" collapsed="1" x14ac:dyDescent="0.2">
      <c r="B19" s="19"/>
      <c r="C19" s="20"/>
      <c r="D19" s="318" t="s">
        <v>422</v>
      </c>
      <c r="E19" s="319"/>
      <c r="F19" s="320">
        <f>SUM(F15:F18)</f>
        <v>0</v>
      </c>
      <c r="G19" s="320">
        <f t="shared" ref="G19:AM19" si="1">SUM(G15:G18)</f>
        <v>0</v>
      </c>
      <c r="H19" s="320">
        <f t="shared" si="1"/>
        <v>0</v>
      </c>
      <c r="I19" s="320">
        <f t="shared" si="1"/>
        <v>0</v>
      </c>
      <c r="J19" s="320">
        <f t="shared" si="1"/>
        <v>0</v>
      </c>
      <c r="K19" s="320">
        <f t="shared" si="1"/>
        <v>0</v>
      </c>
      <c r="L19" s="320">
        <f t="shared" si="1"/>
        <v>0</v>
      </c>
      <c r="M19" s="320">
        <f t="shared" si="1"/>
        <v>0</v>
      </c>
      <c r="N19" s="320">
        <f t="shared" si="1"/>
        <v>0</v>
      </c>
      <c r="O19" s="320">
        <f t="shared" si="1"/>
        <v>0</v>
      </c>
      <c r="P19" s="320">
        <f t="shared" si="1"/>
        <v>0</v>
      </c>
      <c r="Q19" s="320">
        <f t="shared" si="1"/>
        <v>0</v>
      </c>
      <c r="R19" s="320">
        <f t="shared" si="1"/>
        <v>0</v>
      </c>
      <c r="S19" s="320">
        <f t="shared" si="1"/>
        <v>0</v>
      </c>
      <c r="T19" s="320">
        <f t="shared" si="1"/>
        <v>0</v>
      </c>
      <c r="U19" s="320">
        <f t="shared" si="1"/>
        <v>0</v>
      </c>
      <c r="V19" s="320">
        <f t="shared" si="1"/>
        <v>0</v>
      </c>
      <c r="W19" s="320">
        <f t="shared" si="1"/>
        <v>0</v>
      </c>
      <c r="X19" s="320">
        <f t="shared" si="1"/>
        <v>0</v>
      </c>
      <c r="Y19" s="320">
        <f t="shared" si="1"/>
        <v>0</v>
      </c>
      <c r="Z19" s="320">
        <f t="shared" si="1"/>
        <v>0</v>
      </c>
      <c r="AA19" s="320">
        <f t="shared" si="1"/>
        <v>0</v>
      </c>
      <c r="AB19" s="320">
        <f t="shared" si="1"/>
        <v>0</v>
      </c>
      <c r="AC19" s="320">
        <f t="shared" si="1"/>
        <v>0</v>
      </c>
      <c r="AD19" s="320">
        <f t="shared" si="1"/>
        <v>0</v>
      </c>
      <c r="AE19" s="320">
        <f t="shared" si="1"/>
        <v>0</v>
      </c>
      <c r="AF19" s="320">
        <f t="shared" si="1"/>
        <v>0</v>
      </c>
      <c r="AG19" s="320">
        <f t="shared" si="1"/>
        <v>0</v>
      </c>
      <c r="AH19" s="320">
        <f t="shared" si="1"/>
        <v>0</v>
      </c>
      <c r="AI19" s="320">
        <f t="shared" si="1"/>
        <v>0</v>
      </c>
      <c r="AJ19" s="320">
        <f t="shared" si="1"/>
        <v>0</v>
      </c>
      <c r="AK19" s="320">
        <f t="shared" si="1"/>
        <v>0</v>
      </c>
      <c r="AL19" s="320">
        <f t="shared" si="1"/>
        <v>0</v>
      </c>
      <c r="AM19" s="320">
        <f t="shared" si="1"/>
        <v>0</v>
      </c>
      <c r="AN19" s="320">
        <f>SUM(AN15:AN18)</f>
        <v>0</v>
      </c>
    </row>
    <row r="20" spans="2:40" x14ac:dyDescent="0.2">
      <c r="B20" s="19"/>
      <c r="C20" s="20"/>
      <c r="D20" s="21"/>
      <c r="E20" s="170"/>
      <c r="F20" s="35"/>
      <c r="G20" s="35"/>
      <c r="H20" s="35"/>
      <c r="I20" s="35"/>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row>
    <row r="21" spans="2:40" x14ac:dyDescent="0.2">
      <c r="B21" s="17" t="s">
        <v>218</v>
      </c>
      <c r="C21" s="317" t="s">
        <v>89</v>
      </c>
      <c r="D21" s="317"/>
      <c r="E21" s="317"/>
      <c r="F21" s="308">
        <f>-AHK!F85</f>
        <v>0</v>
      </c>
      <c r="G21" s="308">
        <f>-AHK!G85</f>
        <v>0</v>
      </c>
      <c r="H21" s="308">
        <f>-AHK!H85</f>
        <v>0</v>
      </c>
      <c r="I21" s="308">
        <f>-AHK!I85</f>
        <v>0</v>
      </c>
      <c r="J21" s="308">
        <f>-AHK!J85</f>
        <v>0</v>
      </c>
      <c r="K21" s="308">
        <f>-AHK!K85</f>
        <v>0</v>
      </c>
      <c r="L21" s="308">
        <f>-AHK!L85</f>
        <v>0</v>
      </c>
      <c r="M21" s="308">
        <f>-AHK!M85</f>
        <v>0</v>
      </c>
      <c r="N21" s="308">
        <f>-AHK!N85</f>
        <v>0</v>
      </c>
      <c r="O21" s="308">
        <f>-AHK!O85</f>
        <v>0</v>
      </c>
      <c r="P21" s="308">
        <f>-AHK!P85</f>
        <v>0</v>
      </c>
      <c r="Q21" s="308">
        <f>-AHK!Q85</f>
        <v>0</v>
      </c>
      <c r="R21" s="308">
        <f>-AHK!R85</f>
        <v>0</v>
      </c>
      <c r="S21" s="308">
        <f>-AHK!S85</f>
        <v>0</v>
      </c>
      <c r="T21" s="308">
        <f>-AHK!T85</f>
        <v>0</v>
      </c>
      <c r="U21" s="308">
        <f>-AHK!U85</f>
        <v>0</v>
      </c>
      <c r="V21" s="308">
        <f>-AHK!V85</f>
        <v>0</v>
      </c>
      <c r="W21" s="308">
        <f>-AHK!W85</f>
        <v>0</v>
      </c>
      <c r="X21" s="308">
        <f>-AHK!X85</f>
        <v>0</v>
      </c>
      <c r="Y21" s="308">
        <f>-AHK!Y85</f>
        <v>0</v>
      </c>
      <c r="Z21" s="308">
        <f>-AHK!Z85</f>
        <v>0</v>
      </c>
      <c r="AA21" s="308">
        <f>-AHK!AA85</f>
        <v>0</v>
      </c>
      <c r="AB21" s="308">
        <f>-AHK!AB85</f>
        <v>0</v>
      </c>
      <c r="AC21" s="308">
        <f>-AHK!AC85</f>
        <v>0</v>
      </c>
      <c r="AD21" s="308">
        <f>-AHK!AD85</f>
        <v>0</v>
      </c>
      <c r="AE21" s="308">
        <f>-AHK!AE85</f>
        <v>0</v>
      </c>
      <c r="AF21" s="308">
        <f>-AHK!AF85</f>
        <v>0</v>
      </c>
      <c r="AG21" s="308">
        <f>-AHK!AG85</f>
        <v>0</v>
      </c>
      <c r="AH21" s="308">
        <f>-AHK!AH85</f>
        <v>0</v>
      </c>
      <c r="AI21" s="308">
        <f>-AHK!AI85</f>
        <v>0</v>
      </c>
      <c r="AJ21" s="308">
        <f>-AHK!AJ85</f>
        <v>0</v>
      </c>
      <c r="AK21" s="308">
        <f>-AHK!AK85</f>
        <v>0</v>
      </c>
      <c r="AL21" s="308">
        <f>-AHK!AL85</f>
        <v>0</v>
      </c>
      <c r="AM21" s="308">
        <f>-AHK!AM85</f>
        <v>0</v>
      </c>
      <c r="AN21" s="308">
        <f>-AHK!AN85</f>
        <v>0</v>
      </c>
    </row>
    <row r="22" spans="2:40" x14ac:dyDescent="0.2">
      <c r="B22" s="19"/>
      <c r="C22" s="20"/>
      <c r="D22" s="21"/>
      <c r="E22" s="22"/>
      <c r="F22" s="35"/>
      <c r="G22" s="35"/>
      <c r="H22" s="35"/>
      <c r="I22" s="35"/>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row>
    <row r="23" spans="2:40" x14ac:dyDescent="0.2">
      <c r="B23" s="19"/>
      <c r="C23" s="313" t="s">
        <v>423</v>
      </c>
      <c r="D23" s="206"/>
      <c r="E23" s="173"/>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row>
    <row r="24" spans="2:40" hidden="1" outlineLevel="1" x14ac:dyDescent="0.2">
      <c r="B24" s="19"/>
      <c r="C24" s="20"/>
      <c r="D24" s="32" t="s">
        <v>65</v>
      </c>
      <c r="E24" s="26"/>
      <c r="F24" s="251"/>
      <c r="G24" s="251"/>
      <c r="H24" s="251"/>
      <c r="I24" s="251"/>
      <c r="J24" s="251"/>
      <c r="K24" s="25">
        <f>$J24*Admin!K$28</f>
        <v>0</v>
      </c>
      <c r="L24" s="25">
        <f>$J24*Admin!L$28</f>
        <v>0</v>
      </c>
      <c r="M24" s="25">
        <f>$J24*Admin!M$28</f>
        <v>0</v>
      </c>
      <c r="N24" s="25">
        <f>$J24*Admin!N$28</f>
        <v>0</v>
      </c>
      <c r="O24" s="25">
        <f>$J24*Admin!O$28</f>
        <v>0</v>
      </c>
      <c r="P24" s="25">
        <f>$J24*Admin!P$28</f>
        <v>0</v>
      </c>
      <c r="Q24" s="25">
        <f>$J24*Admin!Q$28</f>
        <v>0</v>
      </c>
      <c r="R24" s="25">
        <f>$J24*Admin!R$28</f>
        <v>0</v>
      </c>
      <c r="S24" s="25">
        <f>$J24*Admin!S$28</f>
        <v>0</v>
      </c>
      <c r="T24" s="25">
        <f>$J24*Admin!T$28</f>
        <v>0</v>
      </c>
      <c r="U24" s="25">
        <f>$J24*Admin!U$28</f>
        <v>0</v>
      </c>
      <c r="V24" s="25">
        <f>$J24*Admin!V$28</f>
        <v>0</v>
      </c>
      <c r="W24" s="25">
        <f>$J24*Admin!W$28</f>
        <v>0</v>
      </c>
      <c r="X24" s="25">
        <f>$J24*Admin!X$28</f>
        <v>0</v>
      </c>
      <c r="Y24" s="25">
        <f>$J24*Admin!Y$28</f>
        <v>0</v>
      </c>
      <c r="Z24" s="25">
        <f>$J24*Admin!Z$28</f>
        <v>0</v>
      </c>
      <c r="AA24" s="25">
        <f>$J24*Admin!AA$28</f>
        <v>0</v>
      </c>
      <c r="AB24" s="25">
        <f>$J24*Admin!AB$28</f>
        <v>0</v>
      </c>
      <c r="AC24" s="25">
        <f>$J24*Admin!AC$28</f>
        <v>0</v>
      </c>
      <c r="AD24" s="25">
        <f>$J24*Admin!AD$28</f>
        <v>0</v>
      </c>
      <c r="AE24" s="25">
        <f>$J24*Admin!AE$28</f>
        <v>0</v>
      </c>
      <c r="AF24" s="25">
        <f>$J24*Admin!AF$28</f>
        <v>0</v>
      </c>
      <c r="AG24" s="25">
        <f>$J24*Admin!AG$28</f>
        <v>0</v>
      </c>
      <c r="AH24" s="25">
        <f>$J24*Admin!AH$28</f>
        <v>0</v>
      </c>
      <c r="AI24" s="25">
        <f>$J24*Admin!AI$28</f>
        <v>0</v>
      </c>
      <c r="AJ24" s="25">
        <f>$J24*Admin!AJ$28</f>
        <v>0</v>
      </c>
      <c r="AK24" s="25">
        <f>$J24*Admin!AK$28</f>
        <v>0</v>
      </c>
      <c r="AL24" s="25">
        <f>$J24*Admin!AL$28</f>
        <v>0</v>
      </c>
      <c r="AM24" s="25">
        <f>$J24*Admin!AM$28</f>
        <v>0</v>
      </c>
      <c r="AN24" s="25">
        <f>$J24*Admin!AN$28</f>
        <v>0</v>
      </c>
    </row>
    <row r="25" spans="2:40" hidden="1" outlineLevel="1" x14ac:dyDescent="0.2">
      <c r="B25" s="19"/>
      <c r="C25" s="20"/>
      <c r="D25" s="32" t="s">
        <v>284</v>
      </c>
      <c r="E25" s="26"/>
      <c r="F25" s="251"/>
      <c r="G25" s="251"/>
      <c r="H25" s="251"/>
      <c r="I25" s="251"/>
      <c r="J25" s="251"/>
      <c r="K25" s="25">
        <f>$J25*Admin!K$28</f>
        <v>0</v>
      </c>
      <c r="L25" s="25">
        <f>$J25*Admin!L$28</f>
        <v>0</v>
      </c>
      <c r="M25" s="25">
        <f>$J25*Admin!M$28</f>
        <v>0</v>
      </c>
      <c r="N25" s="25">
        <f>$J25*Admin!N$28</f>
        <v>0</v>
      </c>
      <c r="O25" s="25">
        <f>$J25*Admin!O$28</f>
        <v>0</v>
      </c>
      <c r="P25" s="25">
        <f>$J25*Admin!P$28</f>
        <v>0</v>
      </c>
      <c r="Q25" s="25">
        <f>$J25*Admin!Q$28</f>
        <v>0</v>
      </c>
      <c r="R25" s="25">
        <f>$J25*Admin!R$28</f>
        <v>0</v>
      </c>
      <c r="S25" s="25">
        <f>$J25*Admin!S$28</f>
        <v>0</v>
      </c>
      <c r="T25" s="25">
        <f>$J25*Admin!T$28</f>
        <v>0</v>
      </c>
      <c r="U25" s="25">
        <f>$J25*Admin!U$28</f>
        <v>0</v>
      </c>
      <c r="V25" s="25">
        <f>$J25*Admin!V$28</f>
        <v>0</v>
      </c>
      <c r="W25" s="25">
        <f>$J25*Admin!W$28</f>
        <v>0</v>
      </c>
      <c r="X25" s="25">
        <f>$J25*Admin!X$28</f>
        <v>0</v>
      </c>
      <c r="Y25" s="25">
        <f>$J25*Admin!Y$28</f>
        <v>0</v>
      </c>
      <c r="Z25" s="25">
        <f>$J25*Admin!Z$28</f>
        <v>0</v>
      </c>
      <c r="AA25" s="25">
        <f>$J25*Admin!AA$28</f>
        <v>0</v>
      </c>
      <c r="AB25" s="25">
        <f>$J25*Admin!AB$28</f>
        <v>0</v>
      </c>
      <c r="AC25" s="25">
        <f>$J25*Admin!AC$28</f>
        <v>0</v>
      </c>
      <c r="AD25" s="25">
        <f>$J25*Admin!AD$28</f>
        <v>0</v>
      </c>
      <c r="AE25" s="25">
        <f>$J25*Admin!AE$28</f>
        <v>0</v>
      </c>
      <c r="AF25" s="25">
        <f>$J25*Admin!AF$28</f>
        <v>0</v>
      </c>
      <c r="AG25" s="25">
        <f>$J25*Admin!AG$28</f>
        <v>0</v>
      </c>
      <c r="AH25" s="25">
        <f>$J25*Admin!AH$28</f>
        <v>0</v>
      </c>
      <c r="AI25" s="25">
        <f>$J25*Admin!AI$28</f>
        <v>0</v>
      </c>
      <c r="AJ25" s="25">
        <f>$J25*Admin!AJ$28</f>
        <v>0</v>
      </c>
      <c r="AK25" s="25">
        <f>$J25*Admin!AK$28</f>
        <v>0</v>
      </c>
      <c r="AL25" s="25">
        <f>$J25*Admin!AL$28</f>
        <v>0</v>
      </c>
      <c r="AM25" s="25">
        <f>$J25*Admin!AM$28</f>
        <v>0</v>
      </c>
      <c r="AN25" s="25">
        <f>$J25*Admin!AN$28</f>
        <v>0</v>
      </c>
    </row>
    <row r="26" spans="2:40" hidden="1" outlineLevel="1" x14ac:dyDescent="0.2">
      <c r="B26" s="19"/>
      <c r="C26" s="20"/>
      <c r="D26" s="33" t="s">
        <v>64</v>
      </c>
      <c r="E26" s="26"/>
      <c r="F26" s="251"/>
      <c r="G26" s="251"/>
      <c r="H26" s="251"/>
      <c r="I26" s="251"/>
      <c r="J26" s="251"/>
      <c r="K26" s="25">
        <f>$J26*Admin!K$28</f>
        <v>0</v>
      </c>
      <c r="L26" s="25">
        <f>$J26*Admin!L$28</f>
        <v>0</v>
      </c>
      <c r="M26" s="25">
        <f>$J26*Admin!M$28</f>
        <v>0</v>
      </c>
      <c r="N26" s="25">
        <f>$J26*Admin!N$28</f>
        <v>0</v>
      </c>
      <c r="O26" s="25">
        <f>$J26*Admin!O$28</f>
        <v>0</v>
      </c>
      <c r="P26" s="25">
        <f>$J26*Admin!P$28</f>
        <v>0</v>
      </c>
      <c r="Q26" s="25">
        <f>$J26*Admin!Q$28</f>
        <v>0</v>
      </c>
      <c r="R26" s="25">
        <f>$J26*Admin!R$28</f>
        <v>0</v>
      </c>
      <c r="S26" s="25">
        <f>$J26*Admin!S$28</f>
        <v>0</v>
      </c>
      <c r="T26" s="25">
        <f>$J26*Admin!T$28</f>
        <v>0</v>
      </c>
      <c r="U26" s="25">
        <f>$J26*Admin!U$28</f>
        <v>0</v>
      </c>
      <c r="V26" s="25">
        <f>$J26*Admin!V$28</f>
        <v>0</v>
      </c>
      <c r="W26" s="25">
        <f>$J26*Admin!W$28</f>
        <v>0</v>
      </c>
      <c r="X26" s="25">
        <f>$J26*Admin!X$28</f>
        <v>0</v>
      </c>
      <c r="Y26" s="25">
        <f>$J26*Admin!Y$28</f>
        <v>0</v>
      </c>
      <c r="Z26" s="25">
        <f>$J26*Admin!Z$28</f>
        <v>0</v>
      </c>
      <c r="AA26" s="25">
        <f>$J26*Admin!AA$28</f>
        <v>0</v>
      </c>
      <c r="AB26" s="25">
        <f>$J26*Admin!AB$28</f>
        <v>0</v>
      </c>
      <c r="AC26" s="25">
        <f>$J26*Admin!AC$28</f>
        <v>0</v>
      </c>
      <c r="AD26" s="25">
        <f>$J26*Admin!AD$28</f>
        <v>0</v>
      </c>
      <c r="AE26" s="25">
        <f>$J26*Admin!AE$28</f>
        <v>0</v>
      </c>
      <c r="AF26" s="25">
        <f>$J26*Admin!AF$28</f>
        <v>0</v>
      </c>
      <c r="AG26" s="25">
        <f>$J26*Admin!AG$28</f>
        <v>0</v>
      </c>
      <c r="AH26" s="25">
        <f>$J26*Admin!AH$28</f>
        <v>0</v>
      </c>
      <c r="AI26" s="25">
        <f>$J26*Admin!AI$28</f>
        <v>0</v>
      </c>
      <c r="AJ26" s="25">
        <f>$J26*Admin!AJ$28</f>
        <v>0</v>
      </c>
      <c r="AK26" s="25">
        <f>$J26*Admin!AK$28</f>
        <v>0</v>
      </c>
      <c r="AL26" s="25">
        <f>$J26*Admin!AL$28</f>
        <v>0</v>
      </c>
      <c r="AM26" s="25">
        <f>$J26*Admin!AM$28</f>
        <v>0</v>
      </c>
      <c r="AN26" s="25">
        <f>$J26*Admin!AN$28</f>
        <v>0</v>
      </c>
    </row>
    <row r="27" spans="2:40" hidden="1" outlineLevel="1" x14ac:dyDescent="0.2">
      <c r="B27" s="19"/>
      <c r="C27" s="20"/>
      <c r="D27" s="33" t="s">
        <v>63</v>
      </c>
      <c r="E27" s="26"/>
      <c r="F27" s="251"/>
      <c r="G27" s="251"/>
      <c r="H27" s="251"/>
      <c r="I27" s="251"/>
      <c r="J27" s="251"/>
      <c r="K27" s="25">
        <f>$J27*Admin!K$28</f>
        <v>0</v>
      </c>
      <c r="L27" s="25">
        <f>$J27*Admin!L$28</f>
        <v>0</v>
      </c>
      <c r="M27" s="25">
        <f>$J27*Admin!M$28</f>
        <v>0</v>
      </c>
      <c r="N27" s="25">
        <f>$J27*Admin!N$28</f>
        <v>0</v>
      </c>
      <c r="O27" s="25">
        <f>$J27*Admin!O$28</f>
        <v>0</v>
      </c>
      <c r="P27" s="25">
        <f>$J27*Admin!P$28</f>
        <v>0</v>
      </c>
      <c r="Q27" s="25">
        <f>$J27*Admin!Q$28</f>
        <v>0</v>
      </c>
      <c r="R27" s="25">
        <f>$J27*Admin!R$28</f>
        <v>0</v>
      </c>
      <c r="S27" s="25">
        <f>$J27*Admin!S$28</f>
        <v>0</v>
      </c>
      <c r="T27" s="25">
        <f>$J27*Admin!T$28</f>
        <v>0</v>
      </c>
      <c r="U27" s="25">
        <f>$J27*Admin!U$28</f>
        <v>0</v>
      </c>
      <c r="V27" s="25">
        <f>$J27*Admin!V$28</f>
        <v>0</v>
      </c>
      <c r="W27" s="25">
        <f>$J27*Admin!W$28</f>
        <v>0</v>
      </c>
      <c r="X27" s="25">
        <f>$J27*Admin!X$28</f>
        <v>0</v>
      </c>
      <c r="Y27" s="25">
        <f>$J27*Admin!Y$28</f>
        <v>0</v>
      </c>
      <c r="Z27" s="25">
        <f>$J27*Admin!Z$28</f>
        <v>0</v>
      </c>
      <c r="AA27" s="25">
        <f>$J27*Admin!AA$28</f>
        <v>0</v>
      </c>
      <c r="AB27" s="25">
        <f>$J27*Admin!AB$28</f>
        <v>0</v>
      </c>
      <c r="AC27" s="25">
        <f>$J27*Admin!AC$28</f>
        <v>0</v>
      </c>
      <c r="AD27" s="25">
        <f>$J27*Admin!AD$28</f>
        <v>0</v>
      </c>
      <c r="AE27" s="25">
        <f>$J27*Admin!AE$28</f>
        <v>0</v>
      </c>
      <c r="AF27" s="25">
        <f>$J27*Admin!AF$28</f>
        <v>0</v>
      </c>
      <c r="AG27" s="25">
        <f>$J27*Admin!AG$28</f>
        <v>0</v>
      </c>
      <c r="AH27" s="25">
        <f>$J27*Admin!AH$28</f>
        <v>0</v>
      </c>
      <c r="AI27" s="25">
        <f>$J27*Admin!AI$28</f>
        <v>0</v>
      </c>
      <c r="AJ27" s="25">
        <f>$J27*Admin!AJ$28</f>
        <v>0</v>
      </c>
      <c r="AK27" s="25">
        <f>$J27*Admin!AK$28</f>
        <v>0</v>
      </c>
      <c r="AL27" s="25">
        <f>$J27*Admin!AL$28</f>
        <v>0</v>
      </c>
      <c r="AM27" s="25">
        <f>$J27*Admin!AM$28</f>
        <v>0</v>
      </c>
      <c r="AN27" s="25">
        <f>$J27*Admin!AN$28</f>
        <v>0</v>
      </c>
    </row>
    <row r="28" spans="2:40" hidden="1" outlineLevel="1" x14ac:dyDescent="0.2">
      <c r="B28" s="19"/>
      <c r="C28" s="20"/>
      <c r="D28" s="32" t="s">
        <v>182</v>
      </c>
      <c r="E28" s="26"/>
      <c r="F28" s="251"/>
      <c r="G28" s="251"/>
      <c r="H28" s="251"/>
      <c r="I28" s="251"/>
      <c r="J28" s="251"/>
      <c r="K28" s="25">
        <f>$J28*Admin!K$28</f>
        <v>0</v>
      </c>
      <c r="L28" s="25">
        <f>$J28*Admin!L$28</f>
        <v>0</v>
      </c>
      <c r="M28" s="25">
        <f>$J28*Admin!M$28</f>
        <v>0</v>
      </c>
      <c r="N28" s="25">
        <f>$J28*Admin!N$28</f>
        <v>0</v>
      </c>
      <c r="O28" s="25">
        <f>$J28*Admin!O$28</f>
        <v>0</v>
      </c>
      <c r="P28" s="25">
        <f>$J28*Admin!P$28</f>
        <v>0</v>
      </c>
      <c r="Q28" s="25">
        <f>$J28*Admin!Q$28</f>
        <v>0</v>
      </c>
      <c r="R28" s="25">
        <f>$J28*Admin!R$28</f>
        <v>0</v>
      </c>
      <c r="S28" s="25">
        <f>$J28*Admin!S$28</f>
        <v>0</v>
      </c>
      <c r="T28" s="25">
        <f>$J28*Admin!T$28</f>
        <v>0</v>
      </c>
      <c r="U28" s="25">
        <f>$J28*Admin!U$28</f>
        <v>0</v>
      </c>
      <c r="V28" s="25">
        <f>$J28*Admin!V$28</f>
        <v>0</v>
      </c>
      <c r="W28" s="25">
        <f>$J28*Admin!W$28</f>
        <v>0</v>
      </c>
      <c r="X28" s="25">
        <f>$J28*Admin!X$28</f>
        <v>0</v>
      </c>
      <c r="Y28" s="25">
        <f>$J28*Admin!Y$28</f>
        <v>0</v>
      </c>
      <c r="Z28" s="25">
        <f>$J28*Admin!Z$28</f>
        <v>0</v>
      </c>
      <c r="AA28" s="25">
        <f>$J28*Admin!AA$28</f>
        <v>0</v>
      </c>
      <c r="AB28" s="25">
        <f>$J28*Admin!AB$28</f>
        <v>0</v>
      </c>
      <c r="AC28" s="25">
        <f>$J28*Admin!AC$28</f>
        <v>0</v>
      </c>
      <c r="AD28" s="25">
        <f>$J28*Admin!AD$28</f>
        <v>0</v>
      </c>
      <c r="AE28" s="25">
        <f>$J28*Admin!AE$28</f>
        <v>0</v>
      </c>
      <c r="AF28" s="25">
        <f>$J28*Admin!AF$28</f>
        <v>0</v>
      </c>
      <c r="AG28" s="25">
        <f>$J28*Admin!AG$28</f>
        <v>0</v>
      </c>
      <c r="AH28" s="25">
        <f>$J28*Admin!AH$28</f>
        <v>0</v>
      </c>
      <c r="AI28" s="25">
        <f>$J28*Admin!AI$28</f>
        <v>0</v>
      </c>
      <c r="AJ28" s="25">
        <f>$J28*Admin!AJ$28</f>
        <v>0</v>
      </c>
      <c r="AK28" s="25">
        <f>$J28*Admin!AK$28</f>
        <v>0</v>
      </c>
      <c r="AL28" s="25">
        <f>$J28*Admin!AL$28</f>
        <v>0</v>
      </c>
      <c r="AM28" s="25">
        <f>$J28*Admin!AM$28</f>
        <v>0</v>
      </c>
      <c r="AN28" s="25">
        <f>$J28*Admin!AN$28</f>
        <v>0</v>
      </c>
    </row>
    <row r="29" spans="2:40" hidden="1" outlineLevel="1" x14ac:dyDescent="0.2">
      <c r="B29" s="19"/>
      <c r="C29" s="20"/>
      <c r="D29" s="32" t="s">
        <v>217</v>
      </c>
      <c r="E29" s="26"/>
      <c r="F29" s="251"/>
      <c r="G29" s="251"/>
      <c r="H29" s="251"/>
      <c r="I29" s="251"/>
      <c r="J29" s="251"/>
      <c r="K29" s="25">
        <f>$J29*Admin!K$28</f>
        <v>0</v>
      </c>
      <c r="L29" s="25">
        <f>$J29*Admin!L$28</f>
        <v>0</v>
      </c>
      <c r="M29" s="25">
        <f>$J29*Admin!M$28</f>
        <v>0</v>
      </c>
      <c r="N29" s="25">
        <f>$J29*Admin!N$28</f>
        <v>0</v>
      </c>
      <c r="O29" s="25">
        <f>$J29*Admin!O$28</f>
        <v>0</v>
      </c>
      <c r="P29" s="25">
        <f>$J29*Admin!P$28</f>
        <v>0</v>
      </c>
      <c r="Q29" s="25">
        <f>$J29*Admin!Q$28</f>
        <v>0</v>
      </c>
      <c r="R29" s="25">
        <f>$J29*Admin!R$28</f>
        <v>0</v>
      </c>
      <c r="S29" s="25">
        <f>$J29*Admin!S$28</f>
        <v>0</v>
      </c>
      <c r="T29" s="25">
        <f>$J29*Admin!T$28</f>
        <v>0</v>
      </c>
      <c r="U29" s="25">
        <f>$J29*Admin!U$28</f>
        <v>0</v>
      </c>
      <c r="V29" s="25">
        <f>$J29*Admin!V$28</f>
        <v>0</v>
      </c>
      <c r="W29" s="25">
        <f>$J29*Admin!W$28</f>
        <v>0</v>
      </c>
      <c r="X29" s="25">
        <f>$J29*Admin!X$28</f>
        <v>0</v>
      </c>
      <c r="Y29" s="25">
        <f>$J29*Admin!Y$28</f>
        <v>0</v>
      </c>
      <c r="Z29" s="25">
        <f>$J29*Admin!Z$28</f>
        <v>0</v>
      </c>
      <c r="AA29" s="25">
        <f>$J29*Admin!AA$28</f>
        <v>0</v>
      </c>
      <c r="AB29" s="25">
        <f>$J29*Admin!AB$28</f>
        <v>0</v>
      </c>
      <c r="AC29" s="25">
        <f>$J29*Admin!AC$28</f>
        <v>0</v>
      </c>
      <c r="AD29" s="25">
        <f>$J29*Admin!AD$28</f>
        <v>0</v>
      </c>
      <c r="AE29" s="25">
        <f>$J29*Admin!AE$28</f>
        <v>0</v>
      </c>
      <c r="AF29" s="25">
        <f>$J29*Admin!AF$28</f>
        <v>0</v>
      </c>
      <c r="AG29" s="25">
        <f>$J29*Admin!AG$28</f>
        <v>0</v>
      </c>
      <c r="AH29" s="25">
        <f>$J29*Admin!AH$28</f>
        <v>0</v>
      </c>
      <c r="AI29" s="25">
        <f>$J29*Admin!AI$28</f>
        <v>0</v>
      </c>
      <c r="AJ29" s="25">
        <f>$J29*Admin!AJ$28</f>
        <v>0</v>
      </c>
      <c r="AK29" s="25">
        <f>$J29*Admin!AK$28</f>
        <v>0</v>
      </c>
      <c r="AL29" s="25">
        <f>$J29*Admin!AL$28</f>
        <v>0</v>
      </c>
      <c r="AM29" s="25">
        <f>$J29*Admin!AM$28</f>
        <v>0</v>
      </c>
      <c r="AN29" s="25">
        <f>$J29*Admin!AN$28</f>
        <v>0</v>
      </c>
    </row>
    <row r="30" spans="2:40" hidden="1" outlineLevel="1" x14ac:dyDescent="0.2">
      <c r="B30" s="19"/>
      <c r="C30" s="20"/>
      <c r="D30" s="303"/>
      <c r="E30" s="26"/>
      <c r="F30" s="251"/>
      <c r="G30" s="251"/>
      <c r="H30" s="251"/>
      <c r="I30" s="251"/>
      <c r="J30" s="251"/>
      <c r="K30" s="25">
        <f>$J30*Admin!K$28</f>
        <v>0</v>
      </c>
      <c r="L30" s="25">
        <f>$J30*Admin!L$28</f>
        <v>0</v>
      </c>
      <c r="M30" s="25">
        <f>$J30*Admin!M$28</f>
        <v>0</v>
      </c>
      <c r="N30" s="25">
        <f>$J30*Admin!N$28</f>
        <v>0</v>
      </c>
      <c r="O30" s="25">
        <f>$J30*Admin!O$28</f>
        <v>0</v>
      </c>
      <c r="P30" s="25">
        <f>$J30*Admin!P$28</f>
        <v>0</v>
      </c>
      <c r="Q30" s="25">
        <f>$J30*Admin!Q$28</f>
        <v>0</v>
      </c>
      <c r="R30" s="25">
        <f>$J30*Admin!R$28</f>
        <v>0</v>
      </c>
      <c r="S30" s="25">
        <f>$J30*Admin!S$28</f>
        <v>0</v>
      </c>
      <c r="T30" s="25">
        <f>$J30*Admin!T$28</f>
        <v>0</v>
      </c>
      <c r="U30" s="25">
        <f>$J30*Admin!U$28</f>
        <v>0</v>
      </c>
      <c r="V30" s="25">
        <f>$J30*Admin!V$28</f>
        <v>0</v>
      </c>
      <c r="W30" s="25">
        <f>$J30*Admin!W$28</f>
        <v>0</v>
      </c>
      <c r="X30" s="25">
        <f>$J30*Admin!X$28</f>
        <v>0</v>
      </c>
      <c r="Y30" s="25">
        <f>$J30*Admin!Y$28</f>
        <v>0</v>
      </c>
      <c r="Z30" s="25">
        <f>$J30*Admin!Z$28</f>
        <v>0</v>
      </c>
      <c r="AA30" s="25">
        <f>$J30*Admin!AA$28</f>
        <v>0</v>
      </c>
      <c r="AB30" s="25">
        <f>$J30*Admin!AB$28</f>
        <v>0</v>
      </c>
      <c r="AC30" s="25">
        <f>$J30*Admin!AC$28</f>
        <v>0</v>
      </c>
      <c r="AD30" s="25">
        <f>$J30*Admin!AD$28</f>
        <v>0</v>
      </c>
      <c r="AE30" s="25">
        <f>$J30*Admin!AE$28</f>
        <v>0</v>
      </c>
      <c r="AF30" s="25">
        <f>$J30*Admin!AF$28</f>
        <v>0</v>
      </c>
      <c r="AG30" s="25">
        <f>$J30*Admin!AG$28</f>
        <v>0</v>
      </c>
      <c r="AH30" s="25">
        <f>$J30*Admin!AH$28</f>
        <v>0</v>
      </c>
      <c r="AI30" s="25">
        <f>$J30*Admin!AI$28</f>
        <v>0</v>
      </c>
      <c r="AJ30" s="25">
        <f>$J30*Admin!AJ$28</f>
        <v>0</v>
      </c>
      <c r="AK30" s="25">
        <f>$J30*Admin!AK$28</f>
        <v>0</v>
      </c>
      <c r="AL30" s="25">
        <f>$J30*Admin!AL$28</f>
        <v>0</v>
      </c>
      <c r="AM30" s="25">
        <f>$J30*Admin!AM$28</f>
        <v>0</v>
      </c>
      <c r="AN30" s="25">
        <f>$J30*Admin!AN$28</f>
        <v>0</v>
      </c>
    </row>
    <row r="31" spans="2:40" collapsed="1" x14ac:dyDescent="0.2">
      <c r="B31" s="19"/>
      <c r="C31" s="20"/>
      <c r="D31" s="309" t="s">
        <v>9</v>
      </c>
      <c r="E31" s="310"/>
      <c r="F31" s="311">
        <f>SUM(F24:F30)</f>
        <v>0</v>
      </c>
      <c r="G31" s="311">
        <f t="shared" ref="G31:K31" si="2">SUM(G24:G30)</f>
        <v>0</v>
      </c>
      <c r="H31" s="311">
        <f t="shared" si="2"/>
        <v>0</v>
      </c>
      <c r="I31" s="311">
        <f t="shared" si="2"/>
        <v>0</v>
      </c>
      <c r="J31" s="311">
        <f>SUM(J24:J30)</f>
        <v>0</v>
      </c>
      <c r="K31" s="311">
        <f t="shared" si="2"/>
        <v>0</v>
      </c>
      <c r="L31" s="311">
        <f>SUM(L24:L30)</f>
        <v>0</v>
      </c>
      <c r="M31" s="311">
        <f t="shared" ref="M31:AN31" si="3">SUM(M24:M30)</f>
        <v>0</v>
      </c>
      <c r="N31" s="311">
        <f t="shared" si="3"/>
        <v>0</v>
      </c>
      <c r="O31" s="311">
        <f t="shared" si="3"/>
        <v>0</v>
      </c>
      <c r="P31" s="311">
        <f t="shared" si="3"/>
        <v>0</v>
      </c>
      <c r="Q31" s="311">
        <f t="shared" si="3"/>
        <v>0</v>
      </c>
      <c r="R31" s="311">
        <f t="shared" si="3"/>
        <v>0</v>
      </c>
      <c r="S31" s="311">
        <f t="shared" si="3"/>
        <v>0</v>
      </c>
      <c r="T31" s="311">
        <f t="shared" si="3"/>
        <v>0</v>
      </c>
      <c r="U31" s="311">
        <f t="shared" si="3"/>
        <v>0</v>
      </c>
      <c r="V31" s="311">
        <f t="shared" si="3"/>
        <v>0</v>
      </c>
      <c r="W31" s="311">
        <f t="shared" si="3"/>
        <v>0</v>
      </c>
      <c r="X31" s="311">
        <f t="shared" si="3"/>
        <v>0</v>
      </c>
      <c r="Y31" s="311">
        <f t="shared" si="3"/>
        <v>0</v>
      </c>
      <c r="Z31" s="311">
        <f t="shared" si="3"/>
        <v>0</v>
      </c>
      <c r="AA31" s="311">
        <f t="shared" si="3"/>
        <v>0</v>
      </c>
      <c r="AB31" s="311">
        <f t="shared" si="3"/>
        <v>0</v>
      </c>
      <c r="AC31" s="311">
        <f t="shared" si="3"/>
        <v>0</v>
      </c>
      <c r="AD31" s="311">
        <f t="shared" si="3"/>
        <v>0</v>
      </c>
      <c r="AE31" s="311">
        <f t="shared" si="3"/>
        <v>0</v>
      </c>
      <c r="AF31" s="311">
        <f t="shared" si="3"/>
        <v>0</v>
      </c>
      <c r="AG31" s="311">
        <f t="shared" si="3"/>
        <v>0</v>
      </c>
      <c r="AH31" s="311">
        <f t="shared" si="3"/>
        <v>0</v>
      </c>
      <c r="AI31" s="311">
        <f t="shared" si="3"/>
        <v>0</v>
      </c>
      <c r="AJ31" s="311">
        <f t="shared" si="3"/>
        <v>0</v>
      </c>
      <c r="AK31" s="311">
        <f t="shared" si="3"/>
        <v>0</v>
      </c>
      <c r="AL31" s="311">
        <f t="shared" si="3"/>
        <v>0</v>
      </c>
      <c r="AM31" s="311">
        <f t="shared" si="3"/>
        <v>0</v>
      </c>
      <c r="AN31" s="311">
        <f t="shared" si="3"/>
        <v>0</v>
      </c>
    </row>
    <row r="32" spans="2:40" x14ac:dyDescent="0.2">
      <c r="B32" s="19"/>
      <c r="C32" s="20"/>
      <c r="D32" s="21"/>
      <c r="E32" s="22"/>
      <c r="F32" s="35"/>
      <c r="G32" s="35"/>
      <c r="H32" s="35"/>
      <c r="I32" s="35"/>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row>
    <row r="33" spans="2:40" s="40" customFormat="1" x14ac:dyDescent="0.2">
      <c r="B33" s="18"/>
      <c r="C33" s="115" t="s">
        <v>426</v>
      </c>
      <c r="D33" s="116"/>
      <c r="E33" s="117"/>
      <c r="F33" s="114">
        <f>F12+F19+F21+F31</f>
        <v>0</v>
      </c>
      <c r="G33" s="114">
        <f>G12+G19+G21+G31</f>
        <v>0</v>
      </c>
      <c r="H33" s="114">
        <f t="shared" ref="H33:AN33" si="4">H12+H19+H21+H31</f>
        <v>0</v>
      </c>
      <c r="I33" s="114">
        <f t="shared" si="4"/>
        <v>0</v>
      </c>
      <c r="J33" s="114">
        <f>J12+J19+J21+J31</f>
        <v>0</v>
      </c>
      <c r="K33" s="114">
        <f t="shared" si="4"/>
        <v>0</v>
      </c>
      <c r="L33" s="114">
        <f t="shared" si="4"/>
        <v>0</v>
      </c>
      <c r="M33" s="114">
        <f t="shared" si="4"/>
        <v>0</v>
      </c>
      <c r="N33" s="114">
        <f t="shared" si="4"/>
        <v>0</v>
      </c>
      <c r="O33" s="114">
        <f t="shared" si="4"/>
        <v>0</v>
      </c>
      <c r="P33" s="114">
        <f t="shared" si="4"/>
        <v>0</v>
      </c>
      <c r="Q33" s="114">
        <f t="shared" si="4"/>
        <v>0</v>
      </c>
      <c r="R33" s="114">
        <f t="shared" si="4"/>
        <v>0</v>
      </c>
      <c r="S33" s="114">
        <f t="shared" si="4"/>
        <v>0</v>
      </c>
      <c r="T33" s="114">
        <f t="shared" si="4"/>
        <v>0</v>
      </c>
      <c r="U33" s="114">
        <f t="shared" si="4"/>
        <v>0</v>
      </c>
      <c r="V33" s="114">
        <f t="shared" si="4"/>
        <v>0</v>
      </c>
      <c r="W33" s="114">
        <f t="shared" si="4"/>
        <v>0</v>
      </c>
      <c r="X33" s="114">
        <f t="shared" si="4"/>
        <v>0</v>
      </c>
      <c r="Y33" s="114">
        <f t="shared" si="4"/>
        <v>0</v>
      </c>
      <c r="Z33" s="114">
        <f t="shared" si="4"/>
        <v>0</v>
      </c>
      <c r="AA33" s="114">
        <f t="shared" si="4"/>
        <v>0</v>
      </c>
      <c r="AB33" s="114">
        <f t="shared" si="4"/>
        <v>0</v>
      </c>
      <c r="AC33" s="114">
        <f t="shared" si="4"/>
        <v>0</v>
      </c>
      <c r="AD33" s="114">
        <f t="shared" si="4"/>
        <v>0</v>
      </c>
      <c r="AE33" s="114">
        <f t="shared" si="4"/>
        <v>0</v>
      </c>
      <c r="AF33" s="114">
        <f t="shared" si="4"/>
        <v>0</v>
      </c>
      <c r="AG33" s="114">
        <f t="shared" si="4"/>
        <v>0</v>
      </c>
      <c r="AH33" s="114">
        <f t="shared" si="4"/>
        <v>0</v>
      </c>
      <c r="AI33" s="114">
        <f t="shared" si="4"/>
        <v>0</v>
      </c>
      <c r="AJ33" s="114">
        <f t="shared" si="4"/>
        <v>0</v>
      </c>
      <c r="AK33" s="114">
        <f t="shared" si="4"/>
        <v>0</v>
      </c>
      <c r="AL33" s="114">
        <f t="shared" si="4"/>
        <v>0</v>
      </c>
      <c r="AM33" s="114">
        <f t="shared" si="4"/>
        <v>0</v>
      </c>
      <c r="AN33" s="114">
        <f t="shared" si="4"/>
        <v>0</v>
      </c>
    </row>
    <row r="34" spans="2:40" x14ac:dyDescent="0.2">
      <c r="B34" s="19"/>
      <c r="C34" s="20"/>
      <c r="D34" s="21"/>
      <c r="E34" s="22"/>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row>
    <row r="35" spans="2:40" x14ac:dyDescent="0.2">
      <c r="B35" s="19"/>
      <c r="C35" s="313" t="s">
        <v>6</v>
      </c>
      <c r="D35" s="206"/>
      <c r="E35" s="170" t="s">
        <v>427</v>
      </c>
      <c r="F35" s="160"/>
      <c r="G35" s="160"/>
      <c r="H35" s="160"/>
      <c r="I35" s="160"/>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row>
    <row r="36" spans="2:40" hidden="1" outlineLevel="1" x14ac:dyDescent="0.2">
      <c r="B36" s="17" t="s">
        <v>205</v>
      </c>
      <c r="C36" s="20"/>
      <c r="D36" s="24" t="s">
        <v>67</v>
      </c>
      <c r="E36" s="174"/>
      <c r="F36" s="251"/>
      <c r="G36" s="251"/>
      <c r="H36" s="251"/>
      <c r="I36" s="251"/>
      <c r="J36" s="251"/>
      <c r="K36" s="25">
        <f>$J36*Admin!K$7</f>
        <v>0</v>
      </c>
      <c r="L36" s="25">
        <f>$J36*Admin!L$7</f>
        <v>0</v>
      </c>
      <c r="M36" s="25">
        <f>$J36*Admin!M$7</f>
        <v>0</v>
      </c>
      <c r="N36" s="25">
        <f>$J36*Admin!N$7</f>
        <v>0</v>
      </c>
      <c r="O36" s="25">
        <f>$J36*Admin!O$7</f>
        <v>0</v>
      </c>
      <c r="P36" s="25">
        <f>$J36*Admin!P$7</f>
        <v>0</v>
      </c>
      <c r="Q36" s="25">
        <f>$J36*Admin!Q$7</f>
        <v>0</v>
      </c>
      <c r="R36" s="25">
        <f>$J36*Admin!R$7</f>
        <v>0</v>
      </c>
      <c r="S36" s="25">
        <f>$J36*Admin!S$7</f>
        <v>0</v>
      </c>
      <c r="T36" s="25">
        <f>$J36*Admin!T$7</f>
        <v>0</v>
      </c>
      <c r="U36" s="25">
        <f>$J36*Admin!U$7</f>
        <v>0</v>
      </c>
      <c r="V36" s="25">
        <f>$J36*Admin!V$7</f>
        <v>0</v>
      </c>
      <c r="W36" s="25">
        <f>$J36*Admin!W$7</f>
        <v>0</v>
      </c>
      <c r="X36" s="25">
        <f>$J36*Admin!X$7</f>
        <v>0</v>
      </c>
      <c r="Y36" s="25">
        <f>$J36*Admin!Y$7</f>
        <v>0</v>
      </c>
      <c r="Z36" s="25">
        <f>$J36*Admin!Z$7</f>
        <v>0</v>
      </c>
      <c r="AA36" s="25">
        <f>$J36*Admin!AA$7</f>
        <v>0</v>
      </c>
      <c r="AB36" s="25">
        <f>$J36*Admin!AB$7</f>
        <v>0</v>
      </c>
      <c r="AC36" s="25">
        <f>$J36*Admin!AC$7</f>
        <v>0</v>
      </c>
      <c r="AD36" s="25">
        <f>$J36*Admin!AD$7</f>
        <v>0</v>
      </c>
      <c r="AE36" s="25">
        <f>$J36*Admin!AE$7</f>
        <v>0</v>
      </c>
      <c r="AF36" s="25">
        <f>$J36*Admin!AF$7</f>
        <v>0</v>
      </c>
      <c r="AG36" s="25">
        <f>$J36*Admin!AG$7</f>
        <v>0</v>
      </c>
      <c r="AH36" s="25">
        <f>$J36*Admin!AH$7</f>
        <v>0</v>
      </c>
      <c r="AI36" s="25">
        <f>$J36*Admin!AI$7</f>
        <v>0</v>
      </c>
      <c r="AJ36" s="25">
        <f>$J36*Admin!AJ$7</f>
        <v>0</v>
      </c>
      <c r="AK36" s="25">
        <f>$J36*Admin!AK$7</f>
        <v>0</v>
      </c>
      <c r="AL36" s="25">
        <f>$J36*Admin!AL$7</f>
        <v>0</v>
      </c>
      <c r="AM36" s="25">
        <f>$J36*Admin!AM$7</f>
        <v>0</v>
      </c>
      <c r="AN36" s="25">
        <f>$J36*Admin!AN$7</f>
        <v>0</v>
      </c>
    </row>
    <row r="37" spans="2:40" hidden="1" outlineLevel="1" x14ac:dyDescent="0.2">
      <c r="B37" s="17" t="s">
        <v>207</v>
      </c>
      <c r="C37" s="20"/>
      <c r="D37" s="24" t="s">
        <v>7</v>
      </c>
      <c r="E37" s="26"/>
      <c r="F37" s="251"/>
      <c r="G37" s="300"/>
      <c r="H37" s="300"/>
      <c r="I37" s="300"/>
      <c r="J37" s="300"/>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row>
    <row r="38" spans="2:40" hidden="1" outlineLevel="1" x14ac:dyDescent="0.2">
      <c r="B38" s="19"/>
      <c r="C38" s="20"/>
      <c r="D38" s="24" t="s">
        <v>48</v>
      </c>
      <c r="E38" s="26"/>
      <c r="F38" s="251"/>
      <c r="G38" s="300"/>
      <c r="H38" s="300"/>
      <c r="I38" s="300"/>
      <c r="J38" s="300"/>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row>
    <row r="39" spans="2:40" hidden="1" outlineLevel="1" x14ac:dyDescent="0.2">
      <c r="B39" s="19"/>
      <c r="C39" s="20"/>
      <c r="D39" s="24" t="s">
        <v>282</v>
      </c>
      <c r="E39" s="26"/>
      <c r="F39" s="251"/>
      <c r="G39" s="251"/>
      <c r="H39" s="251"/>
      <c r="I39" s="251"/>
      <c r="J39" s="251"/>
      <c r="K39" s="25">
        <f>$J39*Admin!K$7</f>
        <v>0</v>
      </c>
      <c r="L39" s="25">
        <f>$J39*Admin!L$7</f>
        <v>0</v>
      </c>
      <c r="M39" s="25">
        <f>$J39*Admin!M$7</f>
        <v>0</v>
      </c>
      <c r="N39" s="25">
        <f>$J39*Admin!N$7</f>
        <v>0</v>
      </c>
      <c r="O39" s="25">
        <f>$J39*Admin!O$7</f>
        <v>0</v>
      </c>
      <c r="P39" s="25">
        <f>$J39*Admin!P$7</f>
        <v>0</v>
      </c>
      <c r="Q39" s="25">
        <f>$J39*Admin!Q$7</f>
        <v>0</v>
      </c>
      <c r="R39" s="25">
        <f>$J39*Admin!R$7</f>
        <v>0</v>
      </c>
      <c r="S39" s="25">
        <f>$J39*Admin!S$7</f>
        <v>0</v>
      </c>
      <c r="T39" s="25">
        <f>$J39*Admin!T$7</f>
        <v>0</v>
      </c>
      <c r="U39" s="25">
        <f>$J39*Admin!U$7</f>
        <v>0</v>
      </c>
      <c r="V39" s="25">
        <f>$J39*Admin!V$7</f>
        <v>0</v>
      </c>
      <c r="W39" s="25">
        <f>$J39*Admin!W$7</f>
        <v>0</v>
      </c>
      <c r="X39" s="25">
        <f>$J39*Admin!X$7</f>
        <v>0</v>
      </c>
      <c r="Y39" s="25">
        <f>$J39*Admin!Y$7</f>
        <v>0</v>
      </c>
      <c r="Z39" s="25">
        <f>$J39*Admin!Z$7</f>
        <v>0</v>
      </c>
      <c r="AA39" s="25">
        <f>$J39*Admin!AA$7</f>
        <v>0</v>
      </c>
      <c r="AB39" s="25">
        <f>$J39*Admin!AB$7</f>
        <v>0</v>
      </c>
      <c r="AC39" s="25">
        <f>$J39*Admin!AC$7</f>
        <v>0</v>
      </c>
      <c r="AD39" s="25">
        <f>$J39*Admin!AD$7</f>
        <v>0</v>
      </c>
      <c r="AE39" s="25">
        <f>$J39*Admin!AE$7</f>
        <v>0</v>
      </c>
      <c r="AF39" s="25">
        <f>$J39*Admin!AF$7</f>
        <v>0</v>
      </c>
      <c r="AG39" s="25">
        <f>$J39*Admin!AG$7</f>
        <v>0</v>
      </c>
      <c r="AH39" s="25">
        <f>$J39*Admin!AH$7</f>
        <v>0</v>
      </c>
      <c r="AI39" s="25">
        <f>$J39*Admin!AI$7</f>
        <v>0</v>
      </c>
      <c r="AJ39" s="25">
        <f>$J39*Admin!AJ$7</f>
        <v>0</v>
      </c>
      <c r="AK39" s="25">
        <f>$J39*Admin!AK$7</f>
        <v>0</v>
      </c>
      <c r="AL39" s="25">
        <f>$J39*Admin!AL$7</f>
        <v>0</v>
      </c>
      <c r="AM39" s="25">
        <f>$J39*Admin!AM$7</f>
        <v>0</v>
      </c>
      <c r="AN39" s="25">
        <f>$J39*Admin!AN$7</f>
        <v>0</v>
      </c>
    </row>
    <row r="40" spans="2:40" hidden="1" outlineLevel="1" x14ac:dyDescent="0.2">
      <c r="B40" s="19"/>
      <c r="C40" s="20"/>
      <c r="D40" s="24" t="s">
        <v>283</v>
      </c>
      <c r="E40" s="26"/>
      <c r="F40" s="251"/>
      <c r="G40" s="251"/>
      <c r="H40" s="251"/>
      <c r="I40" s="251"/>
      <c r="J40" s="251"/>
      <c r="K40" s="25">
        <f>$J40*Admin!K$7</f>
        <v>0</v>
      </c>
      <c r="L40" s="25">
        <f>$J40*Admin!L$7</f>
        <v>0</v>
      </c>
      <c r="M40" s="25">
        <f>$J40*Admin!M$7</f>
        <v>0</v>
      </c>
      <c r="N40" s="25">
        <f>$J40*Admin!N$7</f>
        <v>0</v>
      </c>
      <c r="O40" s="25">
        <f>$J40*Admin!O$7</f>
        <v>0</v>
      </c>
      <c r="P40" s="25">
        <f>$J40*Admin!P$7</f>
        <v>0</v>
      </c>
      <c r="Q40" s="25">
        <f>$J40*Admin!Q$7</f>
        <v>0</v>
      </c>
      <c r="R40" s="25">
        <f>$J40*Admin!R$7</f>
        <v>0</v>
      </c>
      <c r="S40" s="25">
        <f>$J40*Admin!S$7</f>
        <v>0</v>
      </c>
      <c r="T40" s="25">
        <f>$J40*Admin!T$7</f>
        <v>0</v>
      </c>
      <c r="U40" s="25">
        <f>$J40*Admin!U$7</f>
        <v>0</v>
      </c>
      <c r="V40" s="25">
        <f>$J40*Admin!V$7</f>
        <v>0</v>
      </c>
      <c r="W40" s="25">
        <f>$J40*Admin!W$7</f>
        <v>0</v>
      </c>
      <c r="X40" s="25">
        <f>$J40*Admin!X$7</f>
        <v>0</v>
      </c>
      <c r="Y40" s="25">
        <f>$J40*Admin!Y$7</f>
        <v>0</v>
      </c>
      <c r="Z40" s="25">
        <f>$J40*Admin!Z$7</f>
        <v>0</v>
      </c>
      <c r="AA40" s="25">
        <f>$J40*Admin!AA$7</f>
        <v>0</v>
      </c>
      <c r="AB40" s="25">
        <f>$J40*Admin!AB$7</f>
        <v>0</v>
      </c>
      <c r="AC40" s="25">
        <f>$J40*Admin!AC$7</f>
        <v>0</v>
      </c>
      <c r="AD40" s="25">
        <f>$J40*Admin!AD$7</f>
        <v>0</v>
      </c>
      <c r="AE40" s="25">
        <f>$J40*Admin!AE$7</f>
        <v>0</v>
      </c>
      <c r="AF40" s="25">
        <f>$J40*Admin!AF$7</f>
        <v>0</v>
      </c>
      <c r="AG40" s="25">
        <f>$J40*Admin!AG$7</f>
        <v>0</v>
      </c>
      <c r="AH40" s="25">
        <f>$J40*Admin!AH$7</f>
        <v>0</v>
      </c>
      <c r="AI40" s="25">
        <f>$J40*Admin!AI$7</f>
        <v>0</v>
      </c>
      <c r="AJ40" s="25">
        <f>$J40*Admin!AJ$7</f>
        <v>0</v>
      </c>
      <c r="AK40" s="25">
        <f>$J40*Admin!AK$7</f>
        <v>0</v>
      </c>
      <c r="AL40" s="25">
        <f>$J40*Admin!AL$7</f>
        <v>0</v>
      </c>
      <c r="AM40" s="25">
        <f>$J40*Admin!AM$7</f>
        <v>0</v>
      </c>
      <c r="AN40" s="25">
        <f>$J40*Admin!AN$7</f>
        <v>0</v>
      </c>
    </row>
    <row r="41" spans="2:40" hidden="1" outlineLevel="1" x14ac:dyDescent="0.2">
      <c r="B41" s="17" t="s">
        <v>208</v>
      </c>
      <c r="C41" s="20"/>
      <c r="D41" s="24" t="s">
        <v>235</v>
      </c>
      <c r="E41" s="26"/>
      <c r="F41" s="251"/>
      <c r="G41" s="251"/>
      <c r="H41" s="251"/>
      <c r="I41" s="251"/>
      <c r="J41" s="251"/>
      <c r="K41" s="25">
        <f>$J41*Admin!K$7</f>
        <v>0</v>
      </c>
      <c r="L41" s="25">
        <f>$J41*Admin!L$7</f>
        <v>0</v>
      </c>
      <c r="M41" s="25">
        <f>$J41*Admin!M$7</f>
        <v>0</v>
      </c>
      <c r="N41" s="25">
        <f>$J41*Admin!N$7</f>
        <v>0</v>
      </c>
      <c r="O41" s="25">
        <f>$J41*Admin!O$7</f>
        <v>0</v>
      </c>
      <c r="P41" s="25">
        <f>$J41*Admin!P$7</f>
        <v>0</v>
      </c>
      <c r="Q41" s="25">
        <f>$J41*Admin!Q$7</f>
        <v>0</v>
      </c>
      <c r="R41" s="25">
        <f>$J41*Admin!R$7</f>
        <v>0</v>
      </c>
      <c r="S41" s="25">
        <f>$J41*Admin!S$7</f>
        <v>0</v>
      </c>
      <c r="T41" s="25">
        <f>$J41*Admin!T$7</f>
        <v>0</v>
      </c>
      <c r="U41" s="25">
        <f>$J41*Admin!U$7</f>
        <v>0</v>
      </c>
      <c r="V41" s="25">
        <f>$J41*Admin!V$7</f>
        <v>0</v>
      </c>
      <c r="W41" s="25">
        <f>$J41*Admin!W$7</f>
        <v>0</v>
      </c>
      <c r="X41" s="25">
        <f>$J41*Admin!X$7</f>
        <v>0</v>
      </c>
      <c r="Y41" s="25">
        <f>$J41*Admin!Y$7</f>
        <v>0</v>
      </c>
      <c r="Z41" s="25">
        <f>$J41*Admin!Z$7</f>
        <v>0</v>
      </c>
      <c r="AA41" s="25">
        <f>$J41*Admin!AA$7</f>
        <v>0</v>
      </c>
      <c r="AB41" s="25">
        <f>$J41*Admin!AB$7</f>
        <v>0</v>
      </c>
      <c r="AC41" s="25">
        <f>$J41*Admin!AC$7</f>
        <v>0</v>
      </c>
      <c r="AD41" s="25">
        <f>$J41*Admin!AD$7</f>
        <v>0</v>
      </c>
      <c r="AE41" s="25">
        <f>$J41*Admin!AE$7</f>
        <v>0</v>
      </c>
      <c r="AF41" s="25">
        <f>$J41*Admin!AF$7</f>
        <v>0</v>
      </c>
      <c r="AG41" s="25">
        <f>$J41*Admin!AG$7</f>
        <v>0</v>
      </c>
      <c r="AH41" s="25">
        <f>$J41*Admin!AH$7</f>
        <v>0</v>
      </c>
      <c r="AI41" s="25">
        <f>$J41*Admin!AI$7</f>
        <v>0</v>
      </c>
      <c r="AJ41" s="25">
        <f>$J41*Admin!AJ$7</f>
        <v>0</v>
      </c>
      <c r="AK41" s="25">
        <f>$J41*Admin!AK$7</f>
        <v>0</v>
      </c>
      <c r="AL41" s="25">
        <f>$J41*Admin!AL$7</f>
        <v>0</v>
      </c>
      <c r="AM41" s="25">
        <f>$J41*Admin!AM$7</f>
        <v>0</v>
      </c>
      <c r="AN41" s="25">
        <f>$J41*Admin!AN$7</f>
        <v>0</v>
      </c>
    </row>
    <row r="42" spans="2:40" hidden="1" outlineLevel="1" x14ac:dyDescent="0.2">
      <c r="B42" s="19"/>
      <c r="C42" s="20"/>
      <c r="D42" s="24" t="s">
        <v>209</v>
      </c>
      <c r="E42" s="26"/>
      <c r="F42" s="251"/>
      <c r="G42" s="251"/>
      <c r="H42" s="251"/>
      <c r="I42" s="251"/>
      <c r="J42" s="251"/>
      <c r="K42" s="25">
        <f>$J42*Admin!K$7</f>
        <v>0</v>
      </c>
      <c r="L42" s="25">
        <f>$J42*Admin!L$7</f>
        <v>0</v>
      </c>
      <c r="M42" s="25">
        <f>$J42*Admin!M$7</f>
        <v>0</v>
      </c>
      <c r="N42" s="25">
        <f>$J42*Admin!N$7</f>
        <v>0</v>
      </c>
      <c r="O42" s="25">
        <f>$J42*Admin!O$7</f>
        <v>0</v>
      </c>
      <c r="P42" s="25">
        <f>$J42*Admin!P$7</f>
        <v>0</v>
      </c>
      <c r="Q42" s="25">
        <f>$J42*Admin!Q$7</f>
        <v>0</v>
      </c>
      <c r="R42" s="25">
        <f>$J42*Admin!R$7</f>
        <v>0</v>
      </c>
      <c r="S42" s="25">
        <f>$J42*Admin!S$7</f>
        <v>0</v>
      </c>
      <c r="T42" s="25">
        <f>$J42*Admin!T$7</f>
        <v>0</v>
      </c>
      <c r="U42" s="25">
        <f>$J42*Admin!U$7</f>
        <v>0</v>
      </c>
      <c r="V42" s="25">
        <f>$J42*Admin!V$7</f>
        <v>0</v>
      </c>
      <c r="W42" s="25">
        <f>$J42*Admin!W$7</f>
        <v>0</v>
      </c>
      <c r="X42" s="25">
        <f>$J42*Admin!X$7</f>
        <v>0</v>
      </c>
      <c r="Y42" s="25">
        <f>$J42*Admin!Y$7</f>
        <v>0</v>
      </c>
      <c r="Z42" s="25">
        <f>$J42*Admin!Z$7</f>
        <v>0</v>
      </c>
      <c r="AA42" s="25">
        <f>$J42*Admin!AA$7</f>
        <v>0</v>
      </c>
      <c r="AB42" s="25">
        <f>$J42*Admin!AB$7</f>
        <v>0</v>
      </c>
      <c r="AC42" s="25">
        <f>$J42*Admin!AC$7</f>
        <v>0</v>
      </c>
      <c r="AD42" s="25">
        <f>$J42*Admin!AD$7</f>
        <v>0</v>
      </c>
      <c r="AE42" s="25">
        <f>$J42*Admin!AE$7</f>
        <v>0</v>
      </c>
      <c r="AF42" s="25">
        <f>$J42*Admin!AF$7</f>
        <v>0</v>
      </c>
      <c r="AG42" s="25">
        <f>$J42*Admin!AG$7</f>
        <v>0</v>
      </c>
      <c r="AH42" s="25">
        <f>$J42*Admin!AH$7</f>
        <v>0</v>
      </c>
      <c r="AI42" s="25">
        <f>$J42*Admin!AI$7</f>
        <v>0</v>
      </c>
      <c r="AJ42" s="25">
        <f>$J42*Admin!AJ$7</f>
        <v>0</v>
      </c>
      <c r="AK42" s="25">
        <f>$J42*Admin!AK$7</f>
        <v>0</v>
      </c>
      <c r="AL42" s="25">
        <f>$J42*Admin!AL$7</f>
        <v>0</v>
      </c>
      <c r="AM42" s="25">
        <f>$J42*Admin!AM$7</f>
        <v>0</v>
      </c>
      <c r="AN42" s="25">
        <f>$J42*Admin!AN$7</f>
        <v>0</v>
      </c>
    </row>
    <row r="43" spans="2:40" hidden="1" outlineLevel="1" x14ac:dyDescent="0.2">
      <c r="B43" s="17" t="s">
        <v>210</v>
      </c>
      <c r="C43" s="20"/>
      <c r="D43" s="24" t="s">
        <v>55</v>
      </c>
      <c r="E43" s="26"/>
      <c r="F43" s="251"/>
      <c r="G43" s="251"/>
      <c r="H43" s="251"/>
      <c r="I43" s="251"/>
      <c r="J43" s="251"/>
      <c r="K43" s="25">
        <f>$J43*Admin!K$7</f>
        <v>0</v>
      </c>
      <c r="L43" s="25">
        <f>$J43*Admin!L$7</f>
        <v>0</v>
      </c>
      <c r="M43" s="25">
        <f>$J43*Admin!M$7</f>
        <v>0</v>
      </c>
      <c r="N43" s="25">
        <f>$J43*Admin!N$7</f>
        <v>0</v>
      </c>
      <c r="O43" s="25">
        <f>$J43*Admin!O$7</f>
        <v>0</v>
      </c>
      <c r="P43" s="25">
        <f>$J43*Admin!P$7</f>
        <v>0</v>
      </c>
      <c r="Q43" s="25">
        <f>$J43*Admin!Q$7</f>
        <v>0</v>
      </c>
      <c r="R43" s="25">
        <f>$J43*Admin!R$7</f>
        <v>0</v>
      </c>
      <c r="S43" s="25">
        <f>$J43*Admin!S$7</f>
        <v>0</v>
      </c>
      <c r="T43" s="25">
        <f>$J43*Admin!T$7</f>
        <v>0</v>
      </c>
      <c r="U43" s="25">
        <f>$J43*Admin!U$7</f>
        <v>0</v>
      </c>
      <c r="V43" s="25">
        <f>$J43*Admin!V$7</f>
        <v>0</v>
      </c>
      <c r="W43" s="25">
        <f>$J43*Admin!W$7</f>
        <v>0</v>
      </c>
      <c r="X43" s="25">
        <f>$J43*Admin!X$7</f>
        <v>0</v>
      </c>
      <c r="Y43" s="25">
        <f>$J43*Admin!Y$7</f>
        <v>0</v>
      </c>
      <c r="Z43" s="25">
        <f>$J43*Admin!Z$7</f>
        <v>0</v>
      </c>
      <c r="AA43" s="25">
        <f>$J43*Admin!AA$7</f>
        <v>0</v>
      </c>
      <c r="AB43" s="25">
        <f>$J43*Admin!AB$7</f>
        <v>0</v>
      </c>
      <c r="AC43" s="25">
        <f>$J43*Admin!AC$7</f>
        <v>0</v>
      </c>
      <c r="AD43" s="25">
        <f>$J43*Admin!AD$7</f>
        <v>0</v>
      </c>
      <c r="AE43" s="25">
        <f>$J43*Admin!AE$7</f>
        <v>0</v>
      </c>
      <c r="AF43" s="25">
        <f>$J43*Admin!AF$7</f>
        <v>0</v>
      </c>
      <c r="AG43" s="25">
        <f>$J43*Admin!AG$7</f>
        <v>0</v>
      </c>
      <c r="AH43" s="25">
        <f>$J43*Admin!AH$7</f>
        <v>0</v>
      </c>
      <c r="AI43" s="25">
        <f>$J43*Admin!AI$7</f>
        <v>0</v>
      </c>
      <c r="AJ43" s="25">
        <f>$J43*Admin!AJ$7</f>
        <v>0</v>
      </c>
      <c r="AK43" s="25">
        <f>$J43*Admin!AK$7</f>
        <v>0</v>
      </c>
      <c r="AL43" s="25">
        <f>$J43*Admin!AL$7</f>
        <v>0</v>
      </c>
      <c r="AM43" s="25">
        <f>$J43*Admin!AM$7</f>
        <v>0</v>
      </c>
      <c r="AN43" s="25">
        <f>$J43*Admin!AN$7</f>
        <v>0</v>
      </c>
    </row>
    <row r="44" spans="2:40" hidden="1" outlineLevel="1" x14ac:dyDescent="0.2">
      <c r="B44" s="19"/>
      <c r="C44" s="20"/>
      <c r="D44" s="24" t="s">
        <v>56</v>
      </c>
      <c r="E44" s="26"/>
      <c r="F44" s="251"/>
      <c r="G44" s="251"/>
      <c r="H44" s="251"/>
      <c r="I44" s="251"/>
      <c r="J44" s="251"/>
      <c r="K44" s="25">
        <f>$J44*Admin!K$7</f>
        <v>0</v>
      </c>
      <c r="L44" s="25">
        <f>$J44*Admin!L$7</f>
        <v>0</v>
      </c>
      <c r="M44" s="25">
        <f>$J44*Admin!M$7</f>
        <v>0</v>
      </c>
      <c r="N44" s="25">
        <f>$J44*Admin!N$7</f>
        <v>0</v>
      </c>
      <c r="O44" s="25">
        <f>$J44*Admin!O$7</f>
        <v>0</v>
      </c>
      <c r="P44" s="25">
        <f>$J44*Admin!P$7</f>
        <v>0</v>
      </c>
      <c r="Q44" s="25">
        <f>$J44*Admin!Q$7</f>
        <v>0</v>
      </c>
      <c r="R44" s="25">
        <f>$J44*Admin!R$7</f>
        <v>0</v>
      </c>
      <c r="S44" s="25">
        <f>$J44*Admin!S$7</f>
        <v>0</v>
      </c>
      <c r="T44" s="25">
        <f>$J44*Admin!T$7</f>
        <v>0</v>
      </c>
      <c r="U44" s="25">
        <f>$J44*Admin!U$7</f>
        <v>0</v>
      </c>
      <c r="V44" s="25">
        <f>$J44*Admin!V$7</f>
        <v>0</v>
      </c>
      <c r="W44" s="25">
        <f>$J44*Admin!W$7</f>
        <v>0</v>
      </c>
      <c r="X44" s="25">
        <f>$J44*Admin!X$7</f>
        <v>0</v>
      </c>
      <c r="Y44" s="25">
        <f>$J44*Admin!Y$7</f>
        <v>0</v>
      </c>
      <c r="Z44" s="25">
        <f>$J44*Admin!Z$7</f>
        <v>0</v>
      </c>
      <c r="AA44" s="25">
        <f>$J44*Admin!AA$7</f>
        <v>0</v>
      </c>
      <c r="AB44" s="25">
        <f>$J44*Admin!AB$7</f>
        <v>0</v>
      </c>
      <c r="AC44" s="25">
        <f>$J44*Admin!AC$7</f>
        <v>0</v>
      </c>
      <c r="AD44" s="25">
        <f>$J44*Admin!AD$7</f>
        <v>0</v>
      </c>
      <c r="AE44" s="25">
        <f>$J44*Admin!AE$7</f>
        <v>0</v>
      </c>
      <c r="AF44" s="25">
        <f>$J44*Admin!AF$7</f>
        <v>0</v>
      </c>
      <c r="AG44" s="25">
        <f>$J44*Admin!AG$7</f>
        <v>0</v>
      </c>
      <c r="AH44" s="25">
        <f>$J44*Admin!AH$7</f>
        <v>0</v>
      </c>
      <c r="AI44" s="25">
        <f>$J44*Admin!AI$7</f>
        <v>0</v>
      </c>
      <c r="AJ44" s="25">
        <f>$J44*Admin!AJ$7</f>
        <v>0</v>
      </c>
      <c r="AK44" s="25">
        <f>$J44*Admin!AK$7</f>
        <v>0</v>
      </c>
      <c r="AL44" s="25">
        <f>$J44*Admin!AL$7</f>
        <v>0</v>
      </c>
      <c r="AM44" s="25">
        <f>$J44*Admin!AM$7</f>
        <v>0</v>
      </c>
      <c r="AN44" s="25">
        <f>$J44*Admin!AN$7</f>
        <v>0</v>
      </c>
    </row>
    <row r="45" spans="2:40" hidden="1" outlineLevel="1" x14ac:dyDescent="0.2">
      <c r="B45" s="19"/>
      <c r="C45" s="20"/>
      <c r="D45" s="24" t="s">
        <v>57</v>
      </c>
      <c r="E45" s="26"/>
      <c r="F45" s="251"/>
      <c r="G45" s="251"/>
      <c r="H45" s="251"/>
      <c r="I45" s="251"/>
      <c r="J45" s="251"/>
      <c r="K45" s="25">
        <f>$J45*Admin!K$7</f>
        <v>0</v>
      </c>
      <c r="L45" s="25">
        <f>$J45*Admin!L$7</f>
        <v>0</v>
      </c>
      <c r="M45" s="25">
        <f>$J45*Admin!M$7</f>
        <v>0</v>
      </c>
      <c r="N45" s="25">
        <f>$J45*Admin!N$7</f>
        <v>0</v>
      </c>
      <c r="O45" s="25">
        <f>$J45*Admin!O$7</f>
        <v>0</v>
      </c>
      <c r="P45" s="25">
        <f>$J45*Admin!P$7</f>
        <v>0</v>
      </c>
      <c r="Q45" s="25">
        <f>$J45*Admin!Q$7</f>
        <v>0</v>
      </c>
      <c r="R45" s="25">
        <f>$J45*Admin!R$7</f>
        <v>0</v>
      </c>
      <c r="S45" s="25">
        <f>$J45*Admin!S$7</f>
        <v>0</v>
      </c>
      <c r="T45" s="25">
        <f>$J45*Admin!T$7</f>
        <v>0</v>
      </c>
      <c r="U45" s="25">
        <f>$J45*Admin!U$7</f>
        <v>0</v>
      </c>
      <c r="V45" s="25">
        <f>$J45*Admin!V$7</f>
        <v>0</v>
      </c>
      <c r="W45" s="25">
        <f>$J45*Admin!W$7</f>
        <v>0</v>
      </c>
      <c r="X45" s="25">
        <f>$J45*Admin!X$7</f>
        <v>0</v>
      </c>
      <c r="Y45" s="25">
        <f>$J45*Admin!Y$7</f>
        <v>0</v>
      </c>
      <c r="Z45" s="25">
        <f>$J45*Admin!Z$7</f>
        <v>0</v>
      </c>
      <c r="AA45" s="25">
        <f>$J45*Admin!AA$7</f>
        <v>0</v>
      </c>
      <c r="AB45" s="25">
        <f>$J45*Admin!AB$7</f>
        <v>0</v>
      </c>
      <c r="AC45" s="25">
        <f>$J45*Admin!AC$7</f>
        <v>0</v>
      </c>
      <c r="AD45" s="25">
        <f>$J45*Admin!AD$7</f>
        <v>0</v>
      </c>
      <c r="AE45" s="25">
        <f>$J45*Admin!AE$7</f>
        <v>0</v>
      </c>
      <c r="AF45" s="25">
        <f>$J45*Admin!AF$7</f>
        <v>0</v>
      </c>
      <c r="AG45" s="25">
        <f>$J45*Admin!AG$7</f>
        <v>0</v>
      </c>
      <c r="AH45" s="25">
        <f>$J45*Admin!AH$7</f>
        <v>0</v>
      </c>
      <c r="AI45" s="25">
        <f>$J45*Admin!AI$7</f>
        <v>0</v>
      </c>
      <c r="AJ45" s="25">
        <f>$J45*Admin!AJ$7</f>
        <v>0</v>
      </c>
      <c r="AK45" s="25">
        <f>$J45*Admin!AK$7</f>
        <v>0</v>
      </c>
      <c r="AL45" s="25">
        <f>$J45*Admin!AL$7</f>
        <v>0</v>
      </c>
      <c r="AM45" s="25">
        <f>$J45*Admin!AM$7</f>
        <v>0</v>
      </c>
      <c r="AN45" s="25">
        <f>$J45*Admin!AN$7</f>
        <v>0</v>
      </c>
    </row>
    <row r="46" spans="2:40" hidden="1" outlineLevel="1" x14ac:dyDescent="0.2">
      <c r="B46" s="17" t="s">
        <v>212</v>
      </c>
      <c r="C46" s="20"/>
      <c r="D46" s="24" t="s">
        <v>211</v>
      </c>
      <c r="E46" s="26"/>
      <c r="F46" s="251"/>
      <c r="G46" s="251"/>
      <c r="H46" s="251"/>
      <c r="I46" s="251"/>
      <c r="J46" s="251"/>
      <c r="K46" s="25">
        <f>$J46*Admin!K$7</f>
        <v>0</v>
      </c>
      <c r="L46" s="25">
        <f>$J46*Admin!L$7</f>
        <v>0</v>
      </c>
      <c r="M46" s="25">
        <f>$J46*Admin!M$7</f>
        <v>0</v>
      </c>
      <c r="N46" s="25">
        <f>$J46*Admin!N$7</f>
        <v>0</v>
      </c>
      <c r="O46" s="25">
        <f>$J46*Admin!O$7</f>
        <v>0</v>
      </c>
      <c r="P46" s="25">
        <f>$J46*Admin!P$7</f>
        <v>0</v>
      </c>
      <c r="Q46" s="25">
        <f>$J46*Admin!Q$7</f>
        <v>0</v>
      </c>
      <c r="R46" s="25">
        <f>$J46*Admin!R$7</f>
        <v>0</v>
      </c>
      <c r="S46" s="25">
        <f>$J46*Admin!S$7</f>
        <v>0</v>
      </c>
      <c r="T46" s="25">
        <f>$J46*Admin!T$7</f>
        <v>0</v>
      </c>
      <c r="U46" s="25">
        <f>$J46*Admin!U$7</f>
        <v>0</v>
      </c>
      <c r="V46" s="25">
        <f>$J46*Admin!V$7</f>
        <v>0</v>
      </c>
      <c r="W46" s="25">
        <f>$J46*Admin!W$7</f>
        <v>0</v>
      </c>
      <c r="X46" s="25">
        <f>$J46*Admin!X$7</f>
        <v>0</v>
      </c>
      <c r="Y46" s="25">
        <f>$J46*Admin!Y$7</f>
        <v>0</v>
      </c>
      <c r="Z46" s="25">
        <f>$J46*Admin!Z$7</f>
        <v>0</v>
      </c>
      <c r="AA46" s="25">
        <f>$J46*Admin!AA$7</f>
        <v>0</v>
      </c>
      <c r="AB46" s="25">
        <f>$J46*Admin!AB$7</f>
        <v>0</v>
      </c>
      <c r="AC46" s="25">
        <f>$J46*Admin!AC$7</f>
        <v>0</v>
      </c>
      <c r="AD46" s="25">
        <f>$J46*Admin!AD$7</f>
        <v>0</v>
      </c>
      <c r="AE46" s="25">
        <f>$J46*Admin!AE$7</f>
        <v>0</v>
      </c>
      <c r="AF46" s="25">
        <f>$J46*Admin!AF$7</f>
        <v>0</v>
      </c>
      <c r="AG46" s="25">
        <f>$J46*Admin!AG$7</f>
        <v>0</v>
      </c>
      <c r="AH46" s="25">
        <f>$J46*Admin!AH$7</f>
        <v>0</v>
      </c>
      <c r="AI46" s="25">
        <f>$J46*Admin!AI$7</f>
        <v>0</v>
      </c>
      <c r="AJ46" s="25">
        <f>$J46*Admin!AJ$7</f>
        <v>0</v>
      </c>
      <c r="AK46" s="25">
        <f>$J46*Admin!AK$7</f>
        <v>0</v>
      </c>
      <c r="AL46" s="25">
        <f>$J46*Admin!AL$7</f>
        <v>0</v>
      </c>
      <c r="AM46" s="25">
        <f>$J46*Admin!AM$7</f>
        <v>0</v>
      </c>
      <c r="AN46" s="25">
        <f>$J46*Admin!AN$7</f>
        <v>0</v>
      </c>
    </row>
    <row r="47" spans="2:40" hidden="1" outlineLevel="1" x14ac:dyDescent="0.2">
      <c r="B47" s="17" t="s">
        <v>213</v>
      </c>
      <c r="C47" s="20"/>
      <c r="D47" s="24" t="s">
        <v>234</v>
      </c>
      <c r="E47" s="26"/>
      <c r="F47" s="251"/>
      <c r="G47" s="251"/>
      <c r="H47" s="251"/>
      <c r="I47" s="251"/>
      <c r="J47" s="251"/>
      <c r="K47" s="25">
        <f>$J47*Admin!K$7</f>
        <v>0</v>
      </c>
      <c r="L47" s="25">
        <f>$J47*Admin!L$7</f>
        <v>0</v>
      </c>
      <c r="M47" s="25">
        <f>$J47*Admin!M$7</f>
        <v>0</v>
      </c>
      <c r="N47" s="25">
        <f>$J47*Admin!N$7</f>
        <v>0</v>
      </c>
      <c r="O47" s="25">
        <f>$J47*Admin!O$7</f>
        <v>0</v>
      </c>
      <c r="P47" s="25">
        <f>$J47*Admin!P$7</f>
        <v>0</v>
      </c>
      <c r="Q47" s="25">
        <f>$J47*Admin!Q$7</f>
        <v>0</v>
      </c>
      <c r="R47" s="25">
        <f>$J47*Admin!R$7</f>
        <v>0</v>
      </c>
      <c r="S47" s="25">
        <f>$J47*Admin!S$7</f>
        <v>0</v>
      </c>
      <c r="T47" s="25">
        <f>$J47*Admin!T$7</f>
        <v>0</v>
      </c>
      <c r="U47" s="25">
        <f>$J47*Admin!U$7</f>
        <v>0</v>
      </c>
      <c r="V47" s="25">
        <f>$J47*Admin!V$7</f>
        <v>0</v>
      </c>
      <c r="W47" s="25">
        <f>$J47*Admin!W$7</f>
        <v>0</v>
      </c>
      <c r="X47" s="25">
        <f>$J47*Admin!X$7</f>
        <v>0</v>
      </c>
      <c r="Y47" s="25">
        <f>$J47*Admin!Y$7</f>
        <v>0</v>
      </c>
      <c r="Z47" s="25">
        <f>$J47*Admin!Z$7</f>
        <v>0</v>
      </c>
      <c r="AA47" s="25">
        <f>$J47*Admin!AA$7</f>
        <v>0</v>
      </c>
      <c r="AB47" s="25">
        <f>$J47*Admin!AB$7</f>
        <v>0</v>
      </c>
      <c r="AC47" s="25">
        <f>$J47*Admin!AC$7</f>
        <v>0</v>
      </c>
      <c r="AD47" s="25">
        <f>$J47*Admin!AD$7</f>
        <v>0</v>
      </c>
      <c r="AE47" s="25">
        <f>$J47*Admin!AE$7</f>
        <v>0</v>
      </c>
      <c r="AF47" s="25">
        <f>$J47*Admin!AF$7</f>
        <v>0</v>
      </c>
      <c r="AG47" s="25">
        <f>$J47*Admin!AG$7</f>
        <v>0</v>
      </c>
      <c r="AH47" s="25">
        <f>$J47*Admin!AH$7</f>
        <v>0</v>
      </c>
      <c r="AI47" s="25">
        <f>$J47*Admin!AI$7</f>
        <v>0</v>
      </c>
      <c r="AJ47" s="25">
        <f>$J47*Admin!AJ$7</f>
        <v>0</v>
      </c>
      <c r="AK47" s="25">
        <f>$J47*Admin!AK$7</f>
        <v>0</v>
      </c>
      <c r="AL47" s="25">
        <f>$J47*Admin!AL$7</f>
        <v>0</v>
      </c>
      <c r="AM47" s="25">
        <f>$J47*Admin!AM$7</f>
        <v>0</v>
      </c>
      <c r="AN47" s="25">
        <f>$J47*Admin!AN$7</f>
        <v>0</v>
      </c>
    </row>
    <row r="48" spans="2:40" hidden="1" outlineLevel="1" x14ac:dyDescent="0.2">
      <c r="B48" s="17" t="s">
        <v>214</v>
      </c>
      <c r="C48" s="20"/>
      <c r="D48" s="24" t="s">
        <v>8</v>
      </c>
      <c r="E48" s="26"/>
      <c r="F48" s="251"/>
      <c r="G48" s="251"/>
      <c r="H48" s="251"/>
      <c r="I48" s="251"/>
      <c r="J48" s="251"/>
      <c r="K48" s="25">
        <f>$J48*Admin!K$7</f>
        <v>0</v>
      </c>
      <c r="L48" s="25">
        <f>$J48*Admin!L$7</f>
        <v>0</v>
      </c>
      <c r="M48" s="25">
        <f>$J48*Admin!M$7</f>
        <v>0</v>
      </c>
      <c r="N48" s="25">
        <f>$J48*Admin!N$7</f>
        <v>0</v>
      </c>
      <c r="O48" s="25">
        <f>$J48*Admin!O$7</f>
        <v>0</v>
      </c>
      <c r="P48" s="25">
        <f>$J48*Admin!P$7</f>
        <v>0</v>
      </c>
      <c r="Q48" s="25">
        <f>$J48*Admin!Q$7</f>
        <v>0</v>
      </c>
      <c r="R48" s="25">
        <f>$J48*Admin!R$7</f>
        <v>0</v>
      </c>
      <c r="S48" s="25">
        <f>$J48*Admin!S$7</f>
        <v>0</v>
      </c>
      <c r="T48" s="25">
        <f>$J48*Admin!T$7</f>
        <v>0</v>
      </c>
      <c r="U48" s="25">
        <f>$J48*Admin!U$7</f>
        <v>0</v>
      </c>
      <c r="V48" s="25">
        <f>$J48*Admin!V$7</f>
        <v>0</v>
      </c>
      <c r="W48" s="25">
        <f>$J48*Admin!W$7</f>
        <v>0</v>
      </c>
      <c r="X48" s="25">
        <f>$J48*Admin!X$7</f>
        <v>0</v>
      </c>
      <c r="Y48" s="25">
        <f>$J48*Admin!Y$7</f>
        <v>0</v>
      </c>
      <c r="Z48" s="25">
        <f>$J48*Admin!Z$7</f>
        <v>0</v>
      </c>
      <c r="AA48" s="25">
        <f>$J48*Admin!AA$7</f>
        <v>0</v>
      </c>
      <c r="AB48" s="25">
        <f>$J48*Admin!AB$7</f>
        <v>0</v>
      </c>
      <c r="AC48" s="25">
        <f>$J48*Admin!AC$7</f>
        <v>0</v>
      </c>
      <c r="AD48" s="25">
        <f>$J48*Admin!AD$7</f>
        <v>0</v>
      </c>
      <c r="AE48" s="25">
        <f>$J48*Admin!AE$7</f>
        <v>0</v>
      </c>
      <c r="AF48" s="25">
        <f>$J48*Admin!AF$7</f>
        <v>0</v>
      </c>
      <c r="AG48" s="25">
        <f>$J48*Admin!AG$7</f>
        <v>0</v>
      </c>
      <c r="AH48" s="25">
        <f>$J48*Admin!AH$7</f>
        <v>0</v>
      </c>
      <c r="AI48" s="25">
        <f>$J48*Admin!AI$7</f>
        <v>0</v>
      </c>
      <c r="AJ48" s="25">
        <f>$J48*Admin!AJ$7</f>
        <v>0</v>
      </c>
      <c r="AK48" s="25">
        <f>$J48*Admin!AK$7</f>
        <v>0</v>
      </c>
      <c r="AL48" s="25">
        <f>$J48*Admin!AL$7</f>
        <v>0</v>
      </c>
      <c r="AM48" s="25">
        <f>$J48*Admin!AM$7</f>
        <v>0</v>
      </c>
      <c r="AN48" s="25">
        <f>$J48*Admin!AN$7</f>
        <v>0</v>
      </c>
    </row>
    <row r="49" spans="2:40" hidden="1" outlineLevel="1" x14ac:dyDescent="0.2">
      <c r="B49" s="19"/>
      <c r="C49" s="20"/>
      <c r="D49" s="24" t="s">
        <v>62</v>
      </c>
      <c r="E49" s="26"/>
      <c r="F49" s="251"/>
      <c r="G49" s="251"/>
      <c r="H49" s="251"/>
      <c r="I49" s="251"/>
      <c r="J49" s="251"/>
      <c r="K49" s="25">
        <f>$J49*Admin!K$7</f>
        <v>0</v>
      </c>
      <c r="L49" s="25">
        <f>$J49*Admin!L$7</f>
        <v>0</v>
      </c>
      <c r="M49" s="25">
        <f>$J49*Admin!M$7</f>
        <v>0</v>
      </c>
      <c r="N49" s="25">
        <f>$J49*Admin!N$7</f>
        <v>0</v>
      </c>
      <c r="O49" s="25">
        <f>$J49*Admin!O$7</f>
        <v>0</v>
      </c>
      <c r="P49" s="25">
        <f>$J49*Admin!P$7</f>
        <v>0</v>
      </c>
      <c r="Q49" s="25">
        <f>$J49*Admin!Q$7</f>
        <v>0</v>
      </c>
      <c r="R49" s="25">
        <f>$J49*Admin!R$7</f>
        <v>0</v>
      </c>
      <c r="S49" s="25">
        <f>$J49*Admin!S$7</f>
        <v>0</v>
      </c>
      <c r="T49" s="25">
        <f>$J49*Admin!T$7</f>
        <v>0</v>
      </c>
      <c r="U49" s="25">
        <f>$J49*Admin!U$7</f>
        <v>0</v>
      </c>
      <c r="V49" s="25">
        <f>$J49*Admin!V$7</f>
        <v>0</v>
      </c>
      <c r="W49" s="25">
        <f>$J49*Admin!W$7</f>
        <v>0</v>
      </c>
      <c r="X49" s="25">
        <f>$J49*Admin!X$7</f>
        <v>0</v>
      </c>
      <c r="Y49" s="25">
        <f>$J49*Admin!Y$7</f>
        <v>0</v>
      </c>
      <c r="Z49" s="25">
        <f>$J49*Admin!Z$7</f>
        <v>0</v>
      </c>
      <c r="AA49" s="25">
        <f>$J49*Admin!AA$7</f>
        <v>0</v>
      </c>
      <c r="AB49" s="25">
        <f>$J49*Admin!AB$7</f>
        <v>0</v>
      </c>
      <c r="AC49" s="25">
        <f>$J49*Admin!AC$7</f>
        <v>0</v>
      </c>
      <c r="AD49" s="25">
        <f>$J49*Admin!AD$7</f>
        <v>0</v>
      </c>
      <c r="AE49" s="25">
        <f>$J49*Admin!AE$7</f>
        <v>0</v>
      </c>
      <c r="AF49" s="25">
        <f>$J49*Admin!AF$7</f>
        <v>0</v>
      </c>
      <c r="AG49" s="25">
        <f>$J49*Admin!AG$7</f>
        <v>0</v>
      </c>
      <c r="AH49" s="25">
        <f>$J49*Admin!AH$7</f>
        <v>0</v>
      </c>
      <c r="AI49" s="25">
        <f>$J49*Admin!AI$7</f>
        <v>0</v>
      </c>
      <c r="AJ49" s="25">
        <f>$J49*Admin!AJ$7</f>
        <v>0</v>
      </c>
      <c r="AK49" s="25">
        <f>$J49*Admin!AK$7</f>
        <v>0</v>
      </c>
      <c r="AL49" s="25">
        <f>$J49*Admin!AL$7</f>
        <v>0</v>
      </c>
      <c r="AM49" s="25">
        <f>$J49*Admin!AM$7</f>
        <v>0</v>
      </c>
      <c r="AN49" s="25">
        <f>$J49*Admin!AN$7</f>
        <v>0</v>
      </c>
    </row>
    <row r="50" spans="2:40" hidden="1" outlineLevel="1" x14ac:dyDescent="0.2">
      <c r="B50" s="19"/>
      <c r="C50" s="20"/>
      <c r="D50" s="303"/>
      <c r="E50" s="26"/>
      <c r="F50" s="251"/>
      <c r="G50" s="251"/>
      <c r="H50" s="251"/>
      <c r="I50" s="251"/>
      <c r="J50" s="251"/>
      <c r="K50" s="25">
        <f>$J50*Admin!K$7</f>
        <v>0</v>
      </c>
      <c r="L50" s="25">
        <f>$J50*Admin!L$7</f>
        <v>0</v>
      </c>
      <c r="M50" s="25">
        <f>$J50*Admin!M$7</f>
        <v>0</v>
      </c>
      <c r="N50" s="25">
        <f>$J50*Admin!N$7</f>
        <v>0</v>
      </c>
      <c r="O50" s="25">
        <f>$J50*Admin!O$7</f>
        <v>0</v>
      </c>
      <c r="P50" s="25">
        <f>$J50*Admin!P$7</f>
        <v>0</v>
      </c>
      <c r="Q50" s="25">
        <f>$J50*Admin!Q$7</f>
        <v>0</v>
      </c>
      <c r="R50" s="25">
        <f>$J50*Admin!R$7</f>
        <v>0</v>
      </c>
      <c r="S50" s="25">
        <f>$J50*Admin!S$7</f>
        <v>0</v>
      </c>
      <c r="T50" s="25">
        <f>$J50*Admin!T$7</f>
        <v>0</v>
      </c>
      <c r="U50" s="25">
        <f>$J50*Admin!U$7</f>
        <v>0</v>
      </c>
      <c r="V50" s="25">
        <f>$J50*Admin!V$7</f>
        <v>0</v>
      </c>
      <c r="W50" s="25">
        <f>$J50*Admin!W$7</f>
        <v>0</v>
      </c>
      <c r="X50" s="25">
        <f>$J50*Admin!X$7</f>
        <v>0</v>
      </c>
      <c r="Y50" s="25">
        <f>$J50*Admin!Y$7</f>
        <v>0</v>
      </c>
      <c r="Z50" s="25">
        <f>$J50*Admin!Z$7</f>
        <v>0</v>
      </c>
      <c r="AA50" s="25">
        <f>$J50*Admin!AA$7</f>
        <v>0</v>
      </c>
      <c r="AB50" s="25">
        <f>$J50*Admin!AB$7</f>
        <v>0</v>
      </c>
      <c r="AC50" s="25">
        <f>$J50*Admin!AC$7</f>
        <v>0</v>
      </c>
      <c r="AD50" s="25">
        <f>$J50*Admin!AD$7</f>
        <v>0</v>
      </c>
      <c r="AE50" s="25">
        <f>$J50*Admin!AE$7</f>
        <v>0</v>
      </c>
      <c r="AF50" s="25">
        <f>$J50*Admin!AF$7</f>
        <v>0</v>
      </c>
      <c r="AG50" s="25">
        <f>$J50*Admin!AG$7</f>
        <v>0</v>
      </c>
      <c r="AH50" s="25">
        <f>$J50*Admin!AH$7</f>
        <v>0</v>
      </c>
      <c r="AI50" s="25">
        <f>$J50*Admin!AI$7</f>
        <v>0</v>
      </c>
      <c r="AJ50" s="25">
        <f>$J50*Admin!AJ$7</f>
        <v>0</v>
      </c>
      <c r="AK50" s="25">
        <f>$J50*Admin!AK$7</f>
        <v>0</v>
      </c>
      <c r="AL50" s="25">
        <f>$J50*Admin!AL$7</f>
        <v>0</v>
      </c>
      <c r="AM50" s="25">
        <f>$J50*Admin!AM$7</f>
        <v>0</v>
      </c>
      <c r="AN50" s="25">
        <f>$J50*Admin!AN$7</f>
        <v>0</v>
      </c>
    </row>
    <row r="51" spans="2:40" hidden="1" outlineLevel="1" x14ac:dyDescent="0.2">
      <c r="B51" s="19"/>
      <c r="C51" s="20" t="s">
        <v>52</v>
      </c>
      <c r="D51" s="303"/>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row>
    <row r="52" spans="2:40" collapsed="1" x14ac:dyDescent="0.2">
      <c r="B52" s="19"/>
      <c r="C52" s="20"/>
      <c r="D52" s="314" t="s">
        <v>9</v>
      </c>
      <c r="E52" s="315"/>
      <c r="F52" s="316">
        <f>-SUM(F36:F51)</f>
        <v>0</v>
      </c>
      <c r="G52" s="316">
        <f t="shared" ref="G52:AN52" si="5">-SUM(G36:G51)</f>
        <v>0</v>
      </c>
      <c r="H52" s="316">
        <f t="shared" si="5"/>
        <v>0</v>
      </c>
      <c r="I52" s="316">
        <f t="shared" si="5"/>
        <v>0</v>
      </c>
      <c r="J52" s="316">
        <f t="shared" si="5"/>
        <v>0</v>
      </c>
      <c r="K52" s="316">
        <f t="shared" si="5"/>
        <v>0</v>
      </c>
      <c r="L52" s="316">
        <f t="shared" si="5"/>
        <v>0</v>
      </c>
      <c r="M52" s="316">
        <f t="shared" si="5"/>
        <v>0</v>
      </c>
      <c r="N52" s="316">
        <f t="shared" si="5"/>
        <v>0</v>
      </c>
      <c r="O52" s="316">
        <f t="shared" si="5"/>
        <v>0</v>
      </c>
      <c r="P52" s="316">
        <f t="shared" si="5"/>
        <v>0</v>
      </c>
      <c r="Q52" s="316">
        <f t="shared" si="5"/>
        <v>0</v>
      </c>
      <c r="R52" s="316">
        <f t="shared" si="5"/>
        <v>0</v>
      </c>
      <c r="S52" s="316">
        <f t="shared" si="5"/>
        <v>0</v>
      </c>
      <c r="T52" s="316">
        <f t="shared" si="5"/>
        <v>0</v>
      </c>
      <c r="U52" s="316">
        <f t="shared" si="5"/>
        <v>0</v>
      </c>
      <c r="V52" s="316">
        <f t="shared" si="5"/>
        <v>0</v>
      </c>
      <c r="W52" s="316">
        <f t="shared" si="5"/>
        <v>0</v>
      </c>
      <c r="X52" s="316">
        <f t="shared" si="5"/>
        <v>0</v>
      </c>
      <c r="Y52" s="316">
        <f t="shared" si="5"/>
        <v>0</v>
      </c>
      <c r="Z52" s="316">
        <f t="shared" si="5"/>
        <v>0</v>
      </c>
      <c r="AA52" s="316">
        <f t="shared" si="5"/>
        <v>0</v>
      </c>
      <c r="AB52" s="316">
        <f t="shared" si="5"/>
        <v>0</v>
      </c>
      <c r="AC52" s="316">
        <f t="shared" si="5"/>
        <v>0</v>
      </c>
      <c r="AD52" s="316">
        <f t="shared" si="5"/>
        <v>0</v>
      </c>
      <c r="AE52" s="316">
        <f t="shared" si="5"/>
        <v>0</v>
      </c>
      <c r="AF52" s="316">
        <f t="shared" si="5"/>
        <v>0</v>
      </c>
      <c r="AG52" s="316">
        <f t="shared" si="5"/>
        <v>0</v>
      </c>
      <c r="AH52" s="316">
        <f t="shared" si="5"/>
        <v>0</v>
      </c>
      <c r="AI52" s="316">
        <f t="shared" si="5"/>
        <v>0</v>
      </c>
      <c r="AJ52" s="316">
        <f t="shared" si="5"/>
        <v>0</v>
      </c>
      <c r="AK52" s="316">
        <f t="shared" si="5"/>
        <v>0</v>
      </c>
      <c r="AL52" s="316">
        <f t="shared" si="5"/>
        <v>0</v>
      </c>
      <c r="AM52" s="316">
        <f t="shared" si="5"/>
        <v>0</v>
      </c>
      <c r="AN52" s="316">
        <f t="shared" si="5"/>
        <v>0</v>
      </c>
    </row>
    <row r="53" spans="2:40" x14ac:dyDescent="0.2">
      <c r="B53" s="19"/>
      <c r="C53" s="20"/>
      <c r="D53" s="21"/>
      <c r="E53" s="170"/>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row>
    <row r="54" spans="2:40" x14ac:dyDescent="0.2">
      <c r="B54" s="19"/>
      <c r="C54" s="313" t="s">
        <v>10</v>
      </c>
      <c r="D54" s="206"/>
      <c r="E54" s="170"/>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row>
    <row r="55" spans="2:40" hidden="1" outlineLevel="1" x14ac:dyDescent="0.2">
      <c r="B55" s="19"/>
      <c r="C55" s="20"/>
      <c r="D55" s="24" t="s">
        <v>11</v>
      </c>
      <c r="E55" s="26"/>
      <c r="F55" s="251"/>
      <c r="G55" s="251"/>
      <c r="H55" s="251"/>
      <c r="I55" s="251"/>
      <c r="J55" s="251"/>
      <c r="K55" s="25">
        <f>$J55*Admin!K$7</f>
        <v>0</v>
      </c>
      <c r="L55" s="25">
        <f>$J55*Admin!L$7</f>
        <v>0</v>
      </c>
      <c r="M55" s="25">
        <f>$J55*Admin!M$7</f>
        <v>0</v>
      </c>
      <c r="N55" s="25">
        <f>$J55*Admin!N$7</f>
        <v>0</v>
      </c>
      <c r="O55" s="25">
        <f>$J55*Admin!O$7</f>
        <v>0</v>
      </c>
      <c r="P55" s="25">
        <f>$J55*Admin!P$7</f>
        <v>0</v>
      </c>
      <c r="Q55" s="25">
        <f>$J55*Admin!Q$7</f>
        <v>0</v>
      </c>
      <c r="R55" s="25">
        <f>$J55*Admin!R$7</f>
        <v>0</v>
      </c>
      <c r="S55" s="25">
        <f>$J55*Admin!S$7</f>
        <v>0</v>
      </c>
      <c r="T55" s="25">
        <f>$J55*Admin!T$7</f>
        <v>0</v>
      </c>
      <c r="U55" s="25">
        <f>$J55*Admin!U$7</f>
        <v>0</v>
      </c>
      <c r="V55" s="25">
        <f>$J55*Admin!V$7</f>
        <v>0</v>
      </c>
      <c r="W55" s="25">
        <f>$J55*Admin!W$7</f>
        <v>0</v>
      </c>
      <c r="X55" s="25">
        <f>$J55*Admin!X$7</f>
        <v>0</v>
      </c>
      <c r="Y55" s="25">
        <f>$J55*Admin!Y$7</f>
        <v>0</v>
      </c>
      <c r="Z55" s="25">
        <f>$J55*Admin!Z$7</f>
        <v>0</v>
      </c>
      <c r="AA55" s="25">
        <f>$J55*Admin!AA$7</f>
        <v>0</v>
      </c>
      <c r="AB55" s="25">
        <f>$J55*Admin!AB$7</f>
        <v>0</v>
      </c>
      <c r="AC55" s="25">
        <f>$J55*Admin!AC$7</f>
        <v>0</v>
      </c>
      <c r="AD55" s="25">
        <f>$J55*Admin!AD$7</f>
        <v>0</v>
      </c>
      <c r="AE55" s="25">
        <f>$J55*Admin!AE$7</f>
        <v>0</v>
      </c>
      <c r="AF55" s="25">
        <f>$J55*Admin!AF$7</f>
        <v>0</v>
      </c>
      <c r="AG55" s="25">
        <f>$J55*Admin!AG$7</f>
        <v>0</v>
      </c>
      <c r="AH55" s="25">
        <f>$J55*Admin!AH$7</f>
        <v>0</v>
      </c>
      <c r="AI55" s="25">
        <f>$J55*Admin!AI$7</f>
        <v>0</v>
      </c>
      <c r="AJ55" s="25">
        <f>$J55*Admin!AJ$7</f>
        <v>0</v>
      </c>
      <c r="AK55" s="25">
        <f>$J55*Admin!AK$7</f>
        <v>0</v>
      </c>
      <c r="AL55" s="25">
        <f>$J55*Admin!AL$7</f>
        <v>0</v>
      </c>
      <c r="AM55" s="25">
        <f>$J55*Admin!AM$7</f>
        <v>0</v>
      </c>
      <c r="AN55" s="25">
        <f>$J55*Admin!AN$7</f>
        <v>0</v>
      </c>
    </row>
    <row r="56" spans="2:40" hidden="1" outlineLevel="1" x14ac:dyDescent="0.2">
      <c r="B56" s="19"/>
      <c r="C56" s="20"/>
      <c r="D56" s="24" t="s">
        <v>58</v>
      </c>
      <c r="E56" s="26"/>
      <c r="F56" s="251"/>
      <c r="G56" s="251"/>
      <c r="H56" s="251"/>
      <c r="I56" s="251"/>
      <c r="J56" s="251"/>
      <c r="K56" s="25">
        <f>$J56*Admin!K$7</f>
        <v>0</v>
      </c>
      <c r="L56" s="25">
        <f>$J56*Admin!L$7</f>
        <v>0</v>
      </c>
      <c r="M56" s="25">
        <f>$J56*Admin!M$7</f>
        <v>0</v>
      </c>
      <c r="N56" s="25">
        <f>$J56*Admin!N$7</f>
        <v>0</v>
      </c>
      <c r="O56" s="25">
        <f>$J56*Admin!O$7</f>
        <v>0</v>
      </c>
      <c r="P56" s="25">
        <f>$J56*Admin!P$7</f>
        <v>0</v>
      </c>
      <c r="Q56" s="25">
        <f>$J56*Admin!Q$7</f>
        <v>0</v>
      </c>
      <c r="R56" s="25">
        <f>$J56*Admin!R$7</f>
        <v>0</v>
      </c>
      <c r="S56" s="25">
        <f>$J56*Admin!S$7</f>
        <v>0</v>
      </c>
      <c r="T56" s="25">
        <f>$J56*Admin!T$7</f>
        <v>0</v>
      </c>
      <c r="U56" s="25">
        <f>$J56*Admin!U$7</f>
        <v>0</v>
      </c>
      <c r="V56" s="25">
        <f>$J56*Admin!V$7</f>
        <v>0</v>
      </c>
      <c r="W56" s="25">
        <f>$J56*Admin!W$7</f>
        <v>0</v>
      </c>
      <c r="X56" s="25">
        <f>$J56*Admin!X$7</f>
        <v>0</v>
      </c>
      <c r="Y56" s="25">
        <f>$J56*Admin!Y$7</f>
        <v>0</v>
      </c>
      <c r="Z56" s="25">
        <f>$J56*Admin!Z$7</f>
        <v>0</v>
      </c>
      <c r="AA56" s="25">
        <f>$J56*Admin!AA$7</f>
        <v>0</v>
      </c>
      <c r="AB56" s="25">
        <f>$J56*Admin!AB$7</f>
        <v>0</v>
      </c>
      <c r="AC56" s="25">
        <f>$J56*Admin!AC$7</f>
        <v>0</v>
      </c>
      <c r="AD56" s="25">
        <f>$J56*Admin!AD$7</f>
        <v>0</v>
      </c>
      <c r="AE56" s="25">
        <f>$J56*Admin!AE$7</f>
        <v>0</v>
      </c>
      <c r="AF56" s="25">
        <f>$J56*Admin!AF$7</f>
        <v>0</v>
      </c>
      <c r="AG56" s="25">
        <f>$J56*Admin!AG$7</f>
        <v>0</v>
      </c>
      <c r="AH56" s="25">
        <f>$J56*Admin!AH$7</f>
        <v>0</v>
      </c>
      <c r="AI56" s="25">
        <f>$J56*Admin!AI$7</f>
        <v>0</v>
      </c>
      <c r="AJ56" s="25">
        <f>$J56*Admin!AJ$7</f>
        <v>0</v>
      </c>
      <c r="AK56" s="25">
        <f>$J56*Admin!AK$7</f>
        <v>0</v>
      </c>
      <c r="AL56" s="25">
        <f>$J56*Admin!AL$7</f>
        <v>0</v>
      </c>
      <c r="AM56" s="25">
        <f>$J56*Admin!AM$7</f>
        <v>0</v>
      </c>
      <c r="AN56" s="25">
        <f>$J56*Admin!AN$7</f>
        <v>0</v>
      </c>
    </row>
    <row r="57" spans="2:40" hidden="1" outlineLevel="1" x14ac:dyDescent="0.2">
      <c r="B57" s="19"/>
      <c r="C57" s="20"/>
      <c r="D57" s="303"/>
      <c r="E57" s="251"/>
      <c r="F57" s="251"/>
      <c r="G57" s="251"/>
      <c r="H57" s="251"/>
      <c r="I57" s="251"/>
      <c r="J57" s="251"/>
      <c r="K57" s="25">
        <f>$J57*Admin!K$7</f>
        <v>0</v>
      </c>
      <c r="L57" s="25">
        <f>$J57*Admin!L$7</f>
        <v>0</v>
      </c>
      <c r="M57" s="25">
        <f>$J57*Admin!M$7</f>
        <v>0</v>
      </c>
      <c r="N57" s="25">
        <f>$J57*Admin!N$7</f>
        <v>0</v>
      </c>
      <c r="O57" s="25">
        <f>$J57*Admin!O$7</f>
        <v>0</v>
      </c>
      <c r="P57" s="25">
        <f>$J57*Admin!P$7</f>
        <v>0</v>
      </c>
      <c r="Q57" s="25">
        <f>$J57*Admin!Q$7</f>
        <v>0</v>
      </c>
      <c r="R57" s="25">
        <f>$J57*Admin!R$7</f>
        <v>0</v>
      </c>
      <c r="S57" s="25">
        <f>$J57*Admin!S$7</f>
        <v>0</v>
      </c>
      <c r="T57" s="25">
        <f>$J57*Admin!T$7</f>
        <v>0</v>
      </c>
      <c r="U57" s="25">
        <f>$J57*Admin!U$7</f>
        <v>0</v>
      </c>
      <c r="V57" s="25">
        <f>$J57*Admin!V$7</f>
        <v>0</v>
      </c>
      <c r="W57" s="25">
        <f>$J57*Admin!W$7</f>
        <v>0</v>
      </c>
      <c r="X57" s="25">
        <f>$J57*Admin!X$7</f>
        <v>0</v>
      </c>
      <c r="Y57" s="25">
        <f>$J57*Admin!Y$7</f>
        <v>0</v>
      </c>
      <c r="Z57" s="25">
        <f>$J57*Admin!Z$7</f>
        <v>0</v>
      </c>
      <c r="AA57" s="25">
        <f>$J57*Admin!AA$7</f>
        <v>0</v>
      </c>
      <c r="AB57" s="25">
        <f>$J57*Admin!AB$7</f>
        <v>0</v>
      </c>
      <c r="AC57" s="25">
        <f>$J57*Admin!AC$7</f>
        <v>0</v>
      </c>
      <c r="AD57" s="25">
        <f>$J57*Admin!AD$7</f>
        <v>0</v>
      </c>
      <c r="AE57" s="25">
        <f>$J57*Admin!AE$7</f>
        <v>0</v>
      </c>
      <c r="AF57" s="25">
        <f>$J57*Admin!AF$7</f>
        <v>0</v>
      </c>
      <c r="AG57" s="25">
        <f>$J57*Admin!AG$7</f>
        <v>0</v>
      </c>
      <c r="AH57" s="25">
        <f>$J57*Admin!AH$7</f>
        <v>0</v>
      </c>
      <c r="AI57" s="25">
        <f>$J57*Admin!AI$7</f>
        <v>0</v>
      </c>
      <c r="AJ57" s="25">
        <f>$J57*Admin!AJ$7</f>
        <v>0</v>
      </c>
      <c r="AK57" s="25">
        <f>$J57*Admin!AK$7</f>
        <v>0</v>
      </c>
      <c r="AL57" s="25">
        <f>$J57*Admin!AL$7</f>
        <v>0</v>
      </c>
      <c r="AM57" s="25">
        <f>$J57*Admin!AM$7</f>
        <v>0</v>
      </c>
      <c r="AN57" s="25">
        <f>$J57*Admin!AN$7</f>
        <v>0</v>
      </c>
    </row>
    <row r="58" spans="2:40" collapsed="1" x14ac:dyDescent="0.2">
      <c r="B58" s="19"/>
      <c r="C58" s="20"/>
      <c r="D58" s="309" t="s">
        <v>9</v>
      </c>
      <c r="E58" s="310"/>
      <c r="F58" s="311">
        <f>-SUM(F55:F57)</f>
        <v>0</v>
      </c>
      <c r="G58" s="311">
        <f t="shared" ref="G58:AN58" si="6">-SUM(G55:G57)</f>
        <v>0</v>
      </c>
      <c r="H58" s="311">
        <f t="shared" si="6"/>
        <v>0</v>
      </c>
      <c r="I58" s="311">
        <f t="shared" si="6"/>
        <v>0</v>
      </c>
      <c r="J58" s="311">
        <f t="shared" si="6"/>
        <v>0</v>
      </c>
      <c r="K58" s="311">
        <f t="shared" si="6"/>
        <v>0</v>
      </c>
      <c r="L58" s="311">
        <f t="shared" si="6"/>
        <v>0</v>
      </c>
      <c r="M58" s="311">
        <f t="shared" si="6"/>
        <v>0</v>
      </c>
      <c r="N58" s="311">
        <f t="shared" si="6"/>
        <v>0</v>
      </c>
      <c r="O58" s="311">
        <f t="shared" si="6"/>
        <v>0</v>
      </c>
      <c r="P58" s="311">
        <f t="shared" si="6"/>
        <v>0</v>
      </c>
      <c r="Q58" s="311">
        <f t="shared" si="6"/>
        <v>0</v>
      </c>
      <c r="R58" s="311">
        <f t="shared" si="6"/>
        <v>0</v>
      </c>
      <c r="S58" s="311">
        <f t="shared" si="6"/>
        <v>0</v>
      </c>
      <c r="T58" s="311">
        <f t="shared" si="6"/>
        <v>0</v>
      </c>
      <c r="U58" s="311">
        <f t="shared" si="6"/>
        <v>0</v>
      </c>
      <c r="V58" s="311">
        <f t="shared" si="6"/>
        <v>0</v>
      </c>
      <c r="W58" s="311">
        <f t="shared" si="6"/>
        <v>0</v>
      </c>
      <c r="X58" s="311">
        <f t="shared" si="6"/>
        <v>0</v>
      </c>
      <c r="Y58" s="311">
        <f t="shared" si="6"/>
        <v>0</v>
      </c>
      <c r="Z58" s="311">
        <f t="shared" si="6"/>
        <v>0</v>
      </c>
      <c r="AA58" s="311">
        <f t="shared" si="6"/>
        <v>0</v>
      </c>
      <c r="AB58" s="311">
        <f t="shared" si="6"/>
        <v>0</v>
      </c>
      <c r="AC58" s="311">
        <f t="shared" si="6"/>
        <v>0</v>
      </c>
      <c r="AD58" s="311">
        <f t="shared" si="6"/>
        <v>0</v>
      </c>
      <c r="AE58" s="311">
        <f t="shared" si="6"/>
        <v>0</v>
      </c>
      <c r="AF58" s="311">
        <f t="shared" si="6"/>
        <v>0</v>
      </c>
      <c r="AG58" s="311">
        <f t="shared" si="6"/>
        <v>0</v>
      </c>
      <c r="AH58" s="311">
        <f t="shared" si="6"/>
        <v>0</v>
      </c>
      <c r="AI58" s="311">
        <f t="shared" si="6"/>
        <v>0</v>
      </c>
      <c r="AJ58" s="311">
        <f t="shared" si="6"/>
        <v>0</v>
      </c>
      <c r="AK58" s="311">
        <f t="shared" si="6"/>
        <v>0</v>
      </c>
      <c r="AL58" s="311">
        <f t="shared" si="6"/>
        <v>0</v>
      </c>
      <c r="AM58" s="311">
        <f t="shared" si="6"/>
        <v>0</v>
      </c>
      <c r="AN58" s="311">
        <f t="shared" si="6"/>
        <v>0</v>
      </c>
    </row>
    <row r="59" spans="2:40" x14ac:dyDescent="0.2">
      <c r="B59" s="19"/>
      <c r="C59" s="20"/>
      <c r="D59" s="21"/>
      <c r="E59" s="170"/>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row>
    <row r="60" spans="2:40" x14ac:dyDescent="0.2">
      <c r="B60" s="17" t="s">
        <v>215</v>
      </c>
      <c r="C60" s="313" t="s">
        <v>12</v>
      </c>
      <c r="D60" s="206"/>
      <c r="E60" s="170"/>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row>
    <row r="61" spans="2:40" hidden="1" outlineLevel="1" x14ac:dyDescent="0.2">
      <c r="B61" s="19"/>
      <c r="C61" s="20"/>
      <c r="D61" s="24" t="s">
        <v>61</v>
      </c>
      <c r="E61" s="26"/>
      <c r="F61" s="251"/>
      <c r="G61" s="251"/>
      <c r="H61" s="251"/>
      <c r="I61" s="251"/>
      <c r="J61" s="251"/>
      <c r="K61" s="25">
        <f>$J61*Admin!K$7</f>
        <v>0</v>
      </c>
      <c r="L61" s="25">
        <f>$J61*Admin!L$7</f>
        <v>0</v>
      </c>
      <c r="M61" s="25">
        <f>$J61*Admin!M$7</f>
        <v>0</v>
      </c>
      <c r="N61" s="25">
        <f>$J61*Admin!N$7</f>
        <v>0</v>
      </c>
      <c r="O61" s="25">
        <f>$J61*Admin!O$7</f>
        <v>0</v>
      </c>
      <c r="P61" s="25">
        <f>$J61*Admin!P$7</f>
        <v>0</v>
      </c>
      <c r="Q61" s="25">
        <f>$J61*Admin!Q$7</f>
        <v>0</v>
      </c>
      <c r="R61" s="25">
        <f>$J61*Admin!R$7</f>
        <v>0</v>
      </c>
      <c r="S61" s="25">
        <f>$J61*Admin!S$7</f>
        <v>0</v>
      </c>
      <c r="T61" s="25">
        <f>$J61*Admin!T$7</f>
        <v>0</v>
      </c>
      <c r="U61" s="25">
        <f>$J61*Admin!U$7</f>
        <v>0</v>
      </c>
      <c r="V61" s="25">
        <f>$J61*Admin!V$7</f>
        <v>0</v>
      </c>
      <c r="W61" s="25">
        <f>$J61*Admin!W$7</f>
        <v>0</v>
      </c>
      <c r="X61" s="25">
        <f>$J61*Admin!X$7</f>
        <v>0</v>
      </c>
      <c r="Y61" s="25">
        <f>$J61*Admin!Y$7</f>
        <v>0</v>
      </c>
      <c r="Z61" s="25">
        <f>$J61*Admin!Z$7</f>
        <v>0</v>
      </c>
      <c r="AA61" s="25">
        <f>$J61*Admin!AA$7</f>
        <v>0</v>
      </c>
      <c r="AB61" s="25">
        <f>$J61*Admin!AB$7</f>
        <v>0</v>
      </c>
      <c r="AC61" s="25">
        <f>$J61*Admin!AC$7</f>
        <v>0</v>
      </c>
      <c r="AD61" s="25">
        <f>$J61*Admin!AD$7</f>
        <v>0</v>
      </c>
      <c r="AE61" s="25">
        <f>$J61*Admin!AE$7</f>
        <v>0</v>
      </c>
      <c r="AF61" s="25">
        <f>$J61*Admin!AF$7</f>
        <v>0</v>
      </c>
      <c r="AG61" s="25">
        <f>$J61*Admin!AG$7</f>
        <v>0</v>
      </c>
      <c r="AH61" s="25">
        <f>$J61*Admin!AH$7</f>
        <v>0</v>
      </c>
      <c r="AI61" s="25">
        <f>$J61*Admin!AI$7</f>
        <v>0</v>
      </c>
      <c r="AJ61" s="25">
        <f>$J61*Admin!AJ$7</f>
        <v>0</v>
      </c>
      <c r="AK61" s="25">
        <f>$J61*Admin!AK$7</f>
        <v>0</v>
      </c>
      <c r="AL61" s="25">
        <f>$J61*Admin!AL$7</f>
        <v>0</v>
      </c>
      <c r="AM61" s="25">
        <f>$J61*Admin!AM$7</f>
        <v>0</v>
      </c>
      <c r="AN61" s="25">
        <f>$J61*Admin!AN$7</f>
        <v>0</v>
      </c>
    </row>
    <row r="62" spans="2:40" hidden="1" outlineLevel="1" x14ac:dyDescent="0.2">
      <c r="B62" s="19"/>
      <c r="C62" s="20"/>
      <c r="D62" s="24" t="s">
        <v>59</v>
      </c>
      <c r="E62" s="26"/>
      <c r="F62" s="251"/>
      <c r="G62" s="251"/>
      <c r="H62" s="251"/>
      <c r="I62" s="251"/>
      <c r="J62" s="251"/>
      <c r="K62" s="25">
        <f>$J62*Admin!K$7</f>
        <v>0</v>
      </c>
      <c r="L62" s="25">
        <f>$J62*Admin!L$7</f>
        <v>0</v>
      </c>
      <c r="M62" s="25">
        <f>$J62*Admin!M$7</f>
        <v>0</v>
      </c>
      <c r="N62" s="25">
        <f>$J62*Admin!N$7</f>
        <v>0</v>
      </c>
      <c r="O62" s="25">
        <f>$J62*Admin!O$7</f>
        <v>0</v>
      </c>
      <c r="P62" s="25">
        <f>$J62*Admin!P$7</f>
        <v>0</v>
      </c>
      <c r="Q62" s="25">
        <f>$J62*Admin!Q$7</f>
        <v>0</v>
      </c>
      <c r="R62" s="25">
        <f>$J62*Admin!R$7</f>
        <v>0</v>
      </c>
      <c r="S62" s="25">
        <f>$J62*Admin!S$7</f>
        <v>0</v>
      </c>
      <c r="T62" s="25">
        <f>$J62*Admin!T$7</f>
        <v>0</v>
      </c>
      <c r="U62" s="25">
        <f>$J62*Admin!U$7</f>
        <v>0</v>
      </c>
      <c r="V62" s="25">
        <f>$J62*Admin!V$7</f>
        <v>0</v>
      </c>
      <c r="W62" s="25">
        <f>$J62*Admin!W$7</f>
        <v>0</v>
      </c>
      <c r="X62" s="25">
        <f>$J62*Admin!X$7</f>
        <v>0</v>
      </c>
      <c r="Y62" s="25">
        <f>$J62*Admin!Y$7</f>
        <v>0</v>
      </c>
      <c r="Z62" s="25">
        <f>$J62*Admin!Z$7</f>
        <v>0</v>
      </c>
      <c r="AA62" s="25">
        <f>$J62*Admin!AA$7</f>
        <v>0</v>
      </c>
      <c r="AB62" s="25">
        <f>$J62*Admin!AB$7</f>
        <v>0</v>
      </c>
      <c r="AC62" s="25">
        <f>$J62*Admin!AC$7</f>
        <v>0</v>
      </c>
      <c r="AD62" s="25">
        <f>$J62*Admin!AD$7</f>
        <v>0</v>
      </c>
      <c r="AE62" s="25">
        <f>$J62*Admin!AE$7</f>
        <v>0</v>
      </c>
      <c r="AF62" s="25">
        <f>$J62*Admin!AF$7</f>
        <v>0</v>
      </c>
      <c r="AG62" s="25">
        <f>$J62*Admin!AG$7</f>
        <v>0</v>
      </c>
      <c r="AH62" s="25">
        <f>$J62*Admin!AH$7</f>
        <v>0</v>
      </c>
      <c r="AI62" s="25">
        <f>$J62*Admin!AI$7</f>
        <v>0</v>
      </c>
      <c r="AJ62" s="25">
        <f>$J62*Admin!AJ$7</f>
        <v>0</v>
      </c>
      <c r="AK62" s="25">
        <f>$J62*Admin!AK$7</f>
        <v>0</v>
      </c>
      <c r="AL62" s="25">
        <f>$J62*Admin!AL$7</f>
        <v>0</v>
      </c>
      <c r="AM62" s="25">
        <f>$J62*Admin!AM$7</f>
        <v>0</v>
      </c>
      <c r="AN62" s="25">
        <f>$J62*Admin!AN$7</f>
        <v>0</v>
      </c>
    </row>
    <row r="63" spans="2:40" hidden="1" outlineLevel="1" x14ac:dyDescent="0.2">
      <c r="B63" s="19"/>
      <c r="C63" s="20"/>
      <c r="D63" s="24" t="s">
        <v>56</v>
      </c>
      <c r="E63" s="26"/>
      <c r="F63" s="251"/>
      <c r="G63" s="251"/>
      <c r="H63" s="251"/>
      <c r="I63" s="251"/>
      <c r="J63" s="251"/>
      <c r="K63" s="25">
        <f>$J63*Admin!K$7</f>
        <v>0</v>
      </c>
      <c r="L63" s="25">
        <f>$J63*Admin!L$7</f>
        <v>0</v>
      </c>
      <c r="M63" s="25">
        <f>$J63*Admin!M$7</f>
        <v>0</v>
      </c>
      <c r="N63" s="25">
        <f>$J63*Admin!N$7</f>
        <v>0</v>
      </c>
      <c r="O63" s="25">
        <f>$J63*Admin!O$7</f>
        <v>0</v>
      </c>
      <c r="P63" s="25">
        <f>$J63*Admin!P$7</f>
        <v>0</v>
      </c>
      <c r="Q63" s="25">
        <f>$J63*Admin!Q$7</f>
        <v>0</v>
      </c>
      <c r="R63" s="25">
        <f>$J63*Admin!R$7</f>
        <v>0</v>
      </c>
      <c r="S63" s="25">
        <f>$J63*Admin!S$7</f>
        <v>0</v>
      </c>
      <c r="T63" s="25">
        <f>$J63*Admin!T$7</f>
        <v>0</v>
      </c>
      <c r="U63" s="25">
        <f>$J63*Admin!U$7</f>
        <v>0</v>
      </c>
      <c r="V63" s="25">
        <f>$J63*Admin!V$7</f>
        <v>0</v>
      </c>
      <c r="W63" s="25">
        <f>$J63*Admin!W$7</f>
        <v>0</v>
      </c>
      <c r="X63" s="25">
        <f>$J63*Admin!X$7</f>
        <v>0</v>
      </c>
      <c r="Y63" s="25">
        <f>$J63*Admin!Y$7</f>
        <v>0</v>
      </c>
      <c r="Z63" s="25">
        <f>$J63*Admin!Z$7</f>
        <v>0</v>
      </c>
      <c r="AA63" s="25">
        <f>$J63*Admin!AA$7</f>
        <v>0</v>
      </c>
      <c r="AB63" s="25">
        <f>$J63*Admin!AB$7</f>
        <v>0</v>
      </c>
      <c r="AC63" s="25">
        <f>$J63*Admin!AC$7</f>
        <v>0</v>
      </c>
      <c r="AD63" s="25">
        <f>$J63*Admin!AD$7</f>
        <v>0</v>
      </c>
      <c r="AE63" s="25">
        <f>$J63*Admin!AE$7</f>
        <v>0</v>
      </c>
      <c r="AF63" s="25">
        <f>$J63*Admin!AF$7</f>
        <v>0</v>
      </c>
      <c r="AG63" s="25">
        <f>$J63*Admin!AG$7</f>
        <v>0</v>
      </c>
      <c r="AH63" s="25">
        <f>$J63*Admin!AH$7</f>
        <v>0</v>
      </c>
      <c r="AI63" s="25">
        <f>$J63*Admin!AI$7</f>
        <v>0</v>
      </c>
      <c r="AJ63" s="25">
        <f>$J63*Admin!AJ$7</f>
        <v>0</v>
      </c>
      <c r="AK63" s="25">
        <f>$J63*Admin!AK$7</f>
        <v>0</v>
      </c>
      <c r="AL63" s="25">
        <f>$J63*Admin!AL$7</f>
        <v>0</v>
      </c>
      <c r="AM63" s="25">
        <f>$J63*Admin!AM$7</f>
        <v>0</v>
      </c>
      <c r="AN63" s="25">
        <f>$J63*Admin!AN$7</f>
        <v>0</v>
      </c>
    </row>
    <row r="64" spans="2:40" hidden="1" outlineLevel="1" x14ac:dyDescent="0.2">
      <c r="B64" s="19"/>
      <c r="C64" s="20"/>
      <c r="D64" s="24" t="s">
        <v>60</v>
      </c>
      <c r="E64" s="26"/>
      <c r="F64" s="251"/>
      <c r="G64" s="251"/>
      <c r="H64" s="251"/>
      <c r="I64" s="251"/>
      <c r="J64" s="251"/>
      <c r="K64" s="25">
        <f>$J64*Admin!K$7</f>
        <v>0</v>
      </c>
      <c r="L64" s="25">
        <f>$J64*Admin!L$7</f>
        <v>0</v>
      </c>
      <c r="M64" s="25">
        <f>$J64*Admin!M$7</f>
        <v>0</v>
      </c>
      <c r="N64" s="25">
        <f>$J64*Admin!N$7</f>
        <v>0</v>
      </c>
      <c r="O64" s="25">
        <f>$J64*Admin!O$7</f>
        <v>0</v>
      </c>
      <c r="P64" s="25">
        <f>$J64*Admin!P$7</f>
        <v>0</v>
      </c>
      <c r="Q64" s="25">
        <f>$J64*Admin!Q$7</f>
        <v>0</v>
      </c>
      <c r="R64" s="25">
        <f>$J64*Admin!R$7</f>
        <v>0</v>
      </c>
      <c r="S64" s="25">
        <f>$J64*Admin!S$7</f>
        <v>0</v>
      </c>
      <c r="T64" s="25">
        <f>$J64*Admin!T$7</f>
        <v>0</v>
      </c>
      <c r="U64" s="25">
        <f>$J64*Admin!U$7</f>
        <v>0</v>
      </c>
      <c r="V64" s="25">
        <f>$J64*Admin!V$7</f>
        <v>0</v>
      </c>
      <c r="W64" s="25">
        <f>$J64*Admin!W$7</f>
        <v>0</v>
      </c>
      <c r="X64" s="25">
        <f>$J64*Admin!X$7</f>
        <v>0</v>
      </c>
      <c r="Y64" s="25">
        <f>$J64*Admin!Y$7</f>
        <v>0</v>
      </c>
      <c r="Z64" s="25">
        <f>$J64*Admin!Z$7</f>
        <v>0</v>
      </c>
      <c r="AA64" s="25">
        <f>$J64*Admin!AA$7</f>
        <v>0</v>
      </c>
      <c r="AB64" s="25">
        <f>$J64*Admin!AB$7</f>
        <v>0</v>
      </c>
      <c r="AC64" s="25">
        <f>$J64*Admin!AC$7</f>
        <v>0</v>
      </c>
      <c r="AD64" s="25">
        <f>$J64*Admin!AD$7</f>
        <v>0</v>
      </c>
      <c r="AE64" s="25">
        <f>$J64*Admin!AE$7</f>
        <v>0</v>
      </c>
      <c r="AF64" s="25">
        <f>$J64*Admin!AF$7</f>
        <v>0</v>
      </c>
      <c r="AG64" s="25">
        <f>$J64*Admin!AG$7</f>
        <v>0</v>
      </c>
      <c r="AH64" s="25">
        <f>$J64*Admin!AH$7</f>
        <v>0</v>
      </c>
      <c r="AI64" s="25">
        <f>$J64*Admin!AI$7</f>
        <v>0</v>
      </c>
      <c r="AJ64" s="25">
        <f>$J64*Admin!AJ$7</f>
        <v>0</v>
      </c>
      <c r="AK64" s="25">
        <f>$J64*Admin!AK$7</f>
        <v>0</v>
      </c>
      <c r="AL64" s="25">
        <f>$J64*Admin!AL$7</f>
        <v>0</v>
      </c>
      <c r="AM64" s="25">
        <f>$J64*Admin!AM$7</f>
        <v>0</v>
      </c>
      <c r="AN64" s="25">
        <f>$J64*Admin!AN$7</f>
        <v>0</v>
      </c>
    </row>
    <row r="65" spans="2:40" hidden="1" outlineLevel="1" x14ac:dyDescent="0.2">
      <c r="B65" s="19"/>
      <c r="C65" s="20"/>
      <c r="D65" s="303"/>
      <c r="E65" s="251"/>
      <c r="F65" s="251"/>
      <c r="G65" s="251"/>
      <c r="H65" s="251"/>
      <c r="I65" s="251"/>
      <c r="J65" s="251"/>
      <c r="K65" s="25">
        <f>$J65*Admin!K$7</f>
        <v>0</v>
      </c>
      <c r="L65" s="25">
        <f>$J65*Admin!L$7</f>
        <v>0</v>
      </c>
      <c r="M65" s="25">
        <f>$J65*Admin!M$7</f>
        <v>0</v>
      </c>
      <c r="N65" s="25">
        <f>$J65*Admin!N$7</f>
        <v>0</v>
      </c>
      <c r="O65" s="25">
        <f>$J65*Admin!O$7</f>
        <v>0</v>
      </c>
      <c r="P65" s="25">
        <f>$J65*Admin!P$7</f>
        <v>0</v>
      </c>
      <c r="Q65" s="25">
        <f>$J65*Admin!Q$7</f>
        <v>0</v>
      </c>
      <c r="R65" s="25">
        <f>$J65*Admin!R$7</f>
        <v>0</v>
      </c>
      <c r="S65" s="25">
        <f>$J65*Admin!S$7</f>
        <v>0</v>
      </c>
      <c r="T65" s="25">
        <f>$J65*Admin!T$7</f>
        <v>0</v>
      </c>
      <c r="U65" s="25">
        <f>$J65*Admin!U$7</f>
        <v>0</v>
      </c>
      <c r="V65" s="25">
        <f>$J65*Admin!V$7</f>
        <v>0</v>
      </c>
      <c r="W65" s="25">
        <f>$J65*Admin!W$7</f>
        <v>0</v>
      </c>
      <c r="X65" s="25">
        <f>$J65*Admin!X$7</f>
        <v>0</v>
      </c>
      <c r="Y65" s="25">
        <f>$J65*Admin!Y$7</f>
        <v>0</v>
      </c>
      <c r="Z65" s="25">
        <f>$J65*Admin!Z$7</f>
        <v>0</v>
      </c>
      <c r="AA65" s="25">
        <f>$J65*Admin!AA$7</f>
        <v>0</v>
      </c>
      <c r="AB65" s="25">
        <f>$J65*Admin!AB$7</f>
        <v>0</v>
      </c>
      <c r="AC65" s="25">
        <f>$J65*Admin!AC$7</f>
        <v>0</v>
      </c>
      <c r="AD65" s="25">
        <f>$J65*Admin!AD$7</f>
        <v>0</v>
      </c>
      <c r="AE65" s="25">
        <f>$J65*Admin!AE$7</f>
        <v>0</v>
      </c>
      <c r="AF65" s="25">
        <f>$J65*Admin!AF$7</f>
        <v>0</v>
      </c>
      <c r="AG65" s="25">
        <f>$J65*Admin!AG$7</f>
        <v>0</v>
      </c>
      <c r="AH65" s="25">
        <f>$J65*Admin!AH$7</f>
        <v>0</v>
      </c>
      <c r="AI65" s="25">
        <f>$J65*Admin!AI$7</f>
        <v>0</v>
      </c>
      <c r="AJ65" s="25">
        <f>$J65*Admin!AJ$7</f>
        <v>0</v>
      </c>
      <c r="AK65" s="25">
        <f>$J65*Admin!AK$7</f>
        <v>0</v>
      </c>
      <c r="AL65" s="25">
        <f>$J65*Admin!AL$7</f>
        <v>0</v>
      </c>
      <c r="AM65" s="25">
        <f>$J65*Admin!AM$7</f>
        <v>0</v>
      </c>
      <c r="AN65" s="25">
        <f>$J65*Admin!AN$7</f>
        <v>0</v>
      </c>
    </row>
    <row r="66" spans="2:40" collapsed="1" x14ac:dyDescent="0.2">
      <c r="B66" s="19"/>
      <c r="C66" s="20"/>
      <c r="D66" s="309" t="s">
        <v>9</v>
      </c>
      <c r="E66" s="310"/>
      <c r="F66" s="311">
        <f>-SUM(F61:F65)</f>
        <v>0</v>
      </c>
      <c r="G66" s="311">
        <f>-SUM(G61:G65)</f>
        <v>0</v>
      </c>
      <c r="H66" s="311">
        <f t="shared" ref="H66:AN66" si="7">-SUM(H61:H65)</f>
        <v>0</v>
      </c>
      <c r="I66" s="311">
        <f t="shared" si="7"/>
        <v>0</v>
      </c>
      <c r="J66" s="311">
        <f t="shared" si="7"/>
        <v>0</v>
      </c>
      <c r="K66" s="311">
        <f>-SUM(K61:K65)</f>
        <v>0</v>
      </c>
      <c r="L66" s="311">
        <f t="shared" si="7"/>
        <v>0</v>
      </c>
      <c r="M66" s="311">
        <f t="shared" si="7"/>
        <v>0</v>
      </c>
      <c r="N66" s="311">
        <f t="shared" si="7"/>
        <v>0</v>
      </c>
      <c r="O66" s="311">
        <f t="shared" si="7"/>
        <v>0</v>
      </c>
      <c r="P66" s="311">
        <f t="shared" si="7"/>
        <v>0</v>
      </c>
      <c r="Q66" s="311">
        <f t="shared" si="7"/>
        <v>0</v>
      </c>
      <c r="R66" s="311">
        <f t="shared" si="7"/>
        <v>0</v>
      </c>
      <c r="S66" s="311">
        <f t="shared" si="7"/>
        <v>0</v>
      </c>
      <c r="T66" s="311">
        <f t="shared" si="7"/>
        <v>0</v>
      </c>
      <c r="U66" s="311">
        <f t="shared" si="7"/>
        <v>0</v>
      </c>
      <c r="V66" s="311">
        <f t="shared" si="7"/>
        <v>0</v>
      </c>
      <c r="W66" s="311">
        <f t="shared" si="7"/>
        <v>0</v>
      </c>
      <c r="X66" s="311">
        <f t="shared" si="7"/>
        <v>0</v>
      </c>
      <c r="Y66" s="311">
        <f t="shared" si="7"/>
        <v>0</v>
      </c>
      <c r="Z66" s="311">
        <f t="shared" si="7"/>
        <v>0</v>
      </c>
      <c r="AA66" s="311">
        <f t="shared" si="7"/>
        <v>0</v>
      </c>
      <c r="AB66" s="311">
        <f t="shared" si="7"/>
        <v>0</v>
      </c>
      <c r="AC66" s="311">
        <f t="shared" si="7"/>
        <v>0</v>
      </c>
      <c r="AD66" s="311">
        <f t="shared" si="7"/>
        <v>0</v>
      </c>
      <c r="AE66" s="311">
        <f t="shared" si="7"/>
        <v>0</v>
      </c>
      <c r="AF66" s="311">
        <f t="shared" si="7"/>
        <v>0</v>
      </c>
      <c r="AG66" s="311">
        <f t="shared" si="7"/>
        <v>0</v>
      </c>
      <c r="AH66" s="311">
        <f t="shared" si="7"/>
        <v>0</v>
      </c>
      <c r="AI66" s="311">
        <f t="shared" si="7"/>
        <v>0</v>
      </c>
      <c r="AJ66" s="311">
        <f t="shared" si="7"/>
        <v>0</v>
      </c>
      <c r="AK66" s="311">
        <f t="shared" si="7"/>
        <v>0</v>
      </c>
      <c r="AL66" s="311">
        <f t="shared" si="7"/>
        <v>0</v>
      </c>
      <c r="AM66" s="311">
        <f t="shared" si="7"/>
        <v>0</v>
      </c>
      <c r="AN66" s="311">
        <f t="shared" si="7"/>
        <v>0</v>
      </c>
    </row>
    <row r="67" spans="2:40" x14ac:dyDescent="0.2">
      <c r="B67" s="19"/>
      <c r="C67" s="20"/>
      <c r="D67" s="21"/>
      <c r="E67" s="170"/>
      <c r="F67" s="28"/>
      <c r="G67" s="28"/>
      <c r="H67" s="28"/>
      <c r="I67" s="28"/>
      <c r="J67" s="28"/>
      <c r="K67" s="28"/>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row>
    <row r="68" spans="2:40" x14ac:dyDescent="0.2">
      <c r="B68" s="17" t="s">
        <v>216</v>
      </c>
      <c r="C68" s="313" t="s">
        <v>76</v>
      </c>
      <c r="D68" s="206"/>
      <c r="E68" s="170"/>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row>
    <row r="69" spans="2:40" hidden="1" outlineLevel="1" x14ac:dyDescent="0.2">
      <c r="B69" s="19"/>
      <c r="C69" s="20"/>
      <c r="D69" s="303"/>
      <c r="E69" s="26"/>
      <c r="F69" s="251"/>
      <c r="G69" s="251"/>
      <c r="H69" s="251"/>
      <c r="I69" s="251"/>
      <c r="J69" s="251"/>
      <c r="K69" s="25">
        <f>$J69*Admin!K$7</f>
        <v>0</v>
      </c>
      <c r="L69" s="25">
        <f>$J69*Admin!L$7</f>
        <v>0</v>
      </c>
      <c r="M69" s="25">
        <f>$J69*Admin!M$7</f>
        <v>0</v>
      </c>
      <c r="N69" s="25">
        <f>$J69*Admin!N$7</f>
        <v>0</v>
      </c>
      <c r="O69" s="25">
        <f>$J69*Admin!O$7</f>
        <v>0</v>
      </c>
      <c r="P69" s="25">
        <f>$J69*Admin!P$7</f>
        <v>0</v>
      </c>
      <c r="Q69" s="25">
        <f>$J69*Admin!Q$7</f>
        <v>0</v>
      </c>
      <c r="R69" s="25">
        <f>$J69*Admin!R$7</f>
        <v>0</v>
      </c>
      <c r="S69" s="25">
        <f>$J69*Admin!S$7</f>
        <v>0</v>
      </c>
      <c r="T69" s="25">
        <f>$J69*Admin!T$7</f>
        <v>0</v>
      </c>
      <c r="U69" s="25">
        <f>$J69*Admin!U$7</f>
        <v>0</v>
      </c>
      <c r="V69" s="25">
        <f>$J69*Admin!V$7</f>
        <v>0</v>
      </c>
      <c r="W69" s="25">
        <f>$J69*Admin!W$7</f>
        <v>0</v>
      </c>
      <c r="X69" s="25">
        <f>$J69*Admin!X$7</f>
        <v>0</v>
      </c>
      <c r="Y69" s="25">
        <f>$J69*Admin!Y$7</f>
        <v>0</v>
      </c>
      <c r="Z69" s="25">
        <f>$J69*Admin!Z$7</f>
        <v>0</v>
      </c>
      <c r="AA69" s="25">
        <f>$J69*Admin!AA$7</f>
        <v>0</v>
      </c>
      <c r="AB69" s="25">
        <f>$J69*Admin!AB$7</f>
        <v>0</v>
      </c>
      <c r="AC69" s="25">
        <f>$J69*Admin!AC$7</f>
        <v>0</v>
      </c>
      <c r="AD69" s="25">
        <f>$J69*Admin!AD$7</f>
        <v>0</v>
      </c>
      <c r="AE69" s="25">
        <f>$J69*Admin!AE$7</f>
        <v>0</v>
      </c>
      <c r="AF69" s="25">
        <f>$J69*Admin!AF$7</f>
        <v>0</v>
      </c>
      <c r="AG69" s="25">
        <f>$J69*Admin!AG$7</f>
        <v>0</v>
      </c>
      <c r="AH69" s="25">
        <f>$J69*Admin!AH$7</f>
        <v>0</v>
      </c>
      <c r="AI69" s="25">
        <f>$J69*Admin!AI$7</f>
        <v>0</v>
      </c>
      <c r="AJ69" s="25">
        <f>$J69*Admin!AJ$7</f>
        <v>0</v>
      </c>
      <c r="AK69" s="25">
        <f>$J69*Admin!AK$7</f>
        <v>0</v>
      </c>
      <c r="AL69" s="25">
        <f>$J69*Admin!AL$7</f>
        <v>0</v>
      </c>
      <c r="AM69" s="25">
        <f>$J69*Admin!AM$7</f>
        <v>0</v>
      </c>
      <c r="AN69" s="25">
        <f>$J69*Admin!AN$7</f>
        <v>0</v>
      </c>
    </row>
    <row r="70" spans="2:40" hidden="1" outlineLevel="1" x14ac:dyDescent="0.2">
      <c r="B70" s="19"/>
      <c r="C70" s="20"/>
      <c r="D70" s="303"/>
      <c r="E70" s="26"/>
      <c r="F70" s="251"/>
      <c r="G70" s="251"/>
      <c r="H70" s="251"/>
      <c r="I70" s="251"/>
      <c r="J70" s="251"/>
      <c r="K70" s="25">
        <f>$J70*Admin!K$7</f>
        <v>0</v>
      </c>
      <c r="L70" s="25">
        <f>$J70*Admin!L$7</f>
        <v>0</v>
      </c>
      <c r="M70" s="25">
        <f>$J70*Admin!M$7</f>
        <v>0</v>
      </c>
      <c r="N70" s="25">
        <f>$J70*Admin!N$7</f>
        <v>0</v>
      </c>
      <c r="O70" s="25">
        <f>$J70*Admin!O$7</f>
        <v>0</v>
      </c>
      <c r="P70" s="25">
        <f>$J70*Admin!P$7</f>
        <v>0</v>
      </c>
      <c r="Q70" s="25">
        <f>$J70*Admin!Q$7</f>
        <v>0</v>
      </c>
      <c r="R70" s="25">
        <f>$J70*Admin!R$7</f>
        <v>0</v>
      </c>
      <c r="S70" s="25">
        <f>$J70*Admin!S$7</f>
        <v>0</v>
      </c>
      <c r="T70" s="25">
        <f>$J70*Admin!T$7</f>
        <v>0</v>
      </c>
      <c r="U70" s="25">
        <f>$J70*Admin!U$7</f>
        <v>0</v>
      </c>
      <c r="V70" s="25">
        <f>$J70*Admin!V$7</f>
        <v>0</v>
      </c>
      <c r="W70" s="25">
        <f>$J70*Admin!W$7</f>
        <v>0</v>
      </c>
      <c r="X70" s="25">
        <f>$J70*Admin!X$7</f>
        <v>0</v>
      </c>
      <c r="Y70" s="25">
        <f>$J70*Admin!Y$7</f>
        <v>0</v>
      </c>
      <c r="Z70" s="25">
        <f>$J70*Admin!Z$7</f>
        <v>0</v>
      </c>
      <c r="AA70" s="25">
        <f>$J70*Admin!AA$7</f>
        <v>0</v>
      </c>
      <c r="AB70" s="25">
        <f>$J70*Admin!AB$7</f>
        <v>0</v>
      </c>
      <c r="AC70" s="25">
        <f>$J70*Admin!AC$7</f>
        <v>0</v>
      </c>
      <c r="AD70" s="25">
        <f>$J70*Admin!AD$7</f>
        <v>0</v>
      </c>
      <c r="AE70" s="25">
        <f>$J70*Admin!AE$7</f>
        <v>0</v>
      </c>
      <c r="AF70" s="25">
        <f>$J70*Admin!AF$7</f>
        <v>0</v>
      </c>
      <c r="AG70" s="25">
        <f>$J70*Admin!AG$7</f>
        <v>0</v>
      </c>
      <c r="AH70" s="25">
        <f>$J70*Admin!AH$7</f>
        <v>0</v>
      </c>
      <c r="AI70" s="25">
        <f>$J70*Admin!AI$7</f>
        <v>0</v>
      </c>
      <c r="AJ70" s="25">
        <f>$J70*Admin!AJ$7</f>
        <v>0</v>
      </c>
      <c r="AK70" s="25">
        <f>$J70*Admin!AK$7</f>
        <v>0</v>
      </c>
      <c r="AL70" s="25">
        <f>$J70*Admin!AL$7</f>
        <v>0</v>
      </c>
      <c r="AM70" s="25">
        <f>$J70*Admin!AM$7</f>
        <v>0</v>
      </c>
      <c r="AN70" s="25">
        <f>$J70*Admin!AN$7</f>
        <v>0</v>
      </c>
    </row>
    <row r="71" spans="2:40" hidden="1" outlineLevel="1" x14ac:dyDescent="0.2">
      <c r="B71" s="19"/>
      <c r="C71" s="20"/>
      <c r="D71" s="303"/>
      <c r="E71" s="251"/>
      <c r="F71" s="251"/>
      <c r="G71" s="251"/>
      <c r="H71" s="251"/>
      <c r="I71" s="251"/>
      <c r="J71" s="251"/>
      <c r="K71" s="25">
        <f>$J71*Admin!K$7</f>
        <v>0</v>
      </c>
      <c r="L71" s="25">
        <f>$J71*Admin!L$7</f>
        <v>0</v>
      </c>
      <c r="M71" s="25">
        <f>$J71*Admin!M$7</f>
        <v>0</v>
      </c>
      <c r="N71" s="25">
        <f>$J71*Admin!N$7</f>
        <v>0</v>
      </c>
      <c r="O71" s="25">
        <f>$J71*Admin!O$7</f>
        <v>0</v>
      </c>
      <c r="P71" s="25">
        <f>$J71*Admin!P$7</f>
        <v>0</v>
      </c>
      <c r="Q71" s="25">
        <f>$J71*Admin!Q$7</f>
        <v>0</v>
      </c>
      <c r="R71" s="25">
        <f>$J71*Admin!R$7</f>
        <v>0</v>
      </c>
      <c r="S71" s="25">
        <f>$J71*Admin!S$7</f>
        <v>0</v>
      </c>
      <c r="T71" s="25">
        <f>$J71*Admin!T$7</f>
        <v>0</v>
      </c>
      <c r="U71" s="25">
        <f>$J71*Admin!U$7</f>
        <v>0</v>
      </c>
      <c r="V71" s="25">
        <f>$J71*Admin!V$7</f>
        <v>0</v>
      </c>
      <c r="W71" s="25">
        <f>$J71*Admin!W$7</f>
        <v>0</v>
      </c>
      <c r="X71" s="25">
        <f>$J71*Admin!X$7</f>
        <v>0</v>
      </c>
      <c r="Y71" s="25">
        <f>$J71*Admin!Y$7</f>
        <v>0</v>
      </c>
      <c r="Z71" s="25">
        <f>$J71*Admin!Z$7</f>
        <v>0</v>
      </c>
      <c r="AA71" s="25">
        <f>$J71*Admin!AA$7</f>
        <v>0</v>
      </c>
      <c r="AB71" s="25">
        <f>$J71*Admin!AB$7</f>
        <v>0</v>
      </c>
      <c r="AC71" s="25">
        <f>$J71*Admin!AC$7</f>
        <v>0</v>
      </c>
      <c r="AD71" s="25">
        <f>$J71*Admin!AD$7</f>
        <v>0</v>
      </c>
      <c r="AE71" s="25">
        <f>$J71*Admin!AE$7</f>
        <v>0</v>
      </c>
      <c r="AF71" s="25">
        <f>$J71*Admin!AF$7</f>
        <v>0</v>
      </c>
      <c r="AG71" s="25">
        <f>$J71*Admin!AG$7</f>
        <v>0</v>
      </c>
      <c r="AH71" s="25">
        <f>$J71*Admin!AH$7</f>
        <v>0</v>
      </c>
      <c r="AI71" s="25">
        <f>$J71*Admin!AI$7</f>
        <v>0</v>
      </c>
      <c r="AJ71" s="25">
        <f>$J71*Admin!AJ$7</f>
        <v>0</v>
      </c>
      <c r="AK71" s="25">
        <f>$J71*Admin!AK$7</f>
        <v>0</v>
      </c>
      <c r="AL71" s="25">
        <f>$J71*Admin!AL$7</f>
        <v>0</v>
      </c>
      <c r="AM71" s="25">
        <f>$J71*Admin!AM$7</f>
        <v>0</v>
      </c>
      <c r="AN71" s="25">
        <f>$J71*Admin!AN$7</f>
        <v>0</v>
      </c>
    </row>
    <row r="72" spans="2:40" collapsed="1" x14ac:dyDescent="0.2">
      <c r="B72" s="19"/>
      <c r="C72" s="20"/>
      <c r="D72" s="309" t="s">
        <v>9</v>
      </c>
      <c r="E72" s="310"/>
      <c r="F72" s="311">
        <f>-SUM(F69:F71)</f>
        <v>0</v>
      </c>
      <c r="G72" s="311">
        <f t="shared" ref="G72:AN72" si="8">-SUM(G69:G71)</f>
        <v>0</v>
      </c>
      <c r="H72" s="311">
        <f t="shared" si="8"/>
        <v>0</v>
      </c>
      <c r="I72" s="311">
        <f t="shared" si="8"/>
        <v>0</v>
      </c>
      <c r="J72" s="311">
        <f t="shared" si="8"/>
        <v>0</v>
      </c>
      <c r="K72" s="311">
        <f t="shared" si="8"/>
        <v>0</v>
      </c>
      <c r="L72" s="311">
        <f t="shared" si="8"/>
        <v>0</v>
      </c>
      <c r="M72" s="311">
        <f t="shared" si="8"/>
        <v>0</v>
      </c>
      <c r="N72" s="311">
        <f t="shared" si="8"/>
        <v>0</v>
      </c>
      <c r="O72" s="311">
        <f t="shared" si="8"/>
        <v>0</v>
      </c>
      <c r="P72" s="311">
        <f t="shared" si="8"/>
        <v>0</v>
      </c>
      <c r="Q72" s="311">
        <f t="shared" si="8"/>
        <v>0</v>
      </c>
      <c r="R72" s="311">
        <f t="shared" si="8"/>
        <v>0</v>
      </c>
      <c r="S72" s="311">
        <f t="shared" si="8"/>
        <v>0</v>
      </c>
      <c r="T72" s="311">
        <f t="shared" si="8"/>
        <v>0</v>
      </c>
      <c r="U72" s="311">
        <f t="shared" si="8"/>
        <v>0</v>
      </c>
      <c r="V72" s="311">
        <f t="shared" si="8"/>
        <v>0</v>
      </c>
      <c r="W72" s="311">
        <f t="shared" si="8"/>
        <v>0</v>
      </c>
      <c r="X72" s="311">
        <f t="shared" si="8"/>
        <v>0</v>
      </c>
      <c r="Y72" s="311">
        <f t="shared" si="8"/>
        <v>0</v>
      </c>
      <c r="Z72" s="311">
        <f t="shared" si="8"/>
        <v>0</v>
      </c>
      <c r="AA72" s="311">
        <f t="shared" si="8"/>
        <v>0</v>
      </c>
      <c r="AB72" s="311">
        <f t="shared" si="8"/>
        <v>0</v>
      </c>
      <c r="AC72" s="311">
        <f t="shared" si="8"/>
        <v>0</v>
      </c>
      <c r="AD72" s="311">
        <f t="shared" si="8"/>
        <v>0</v>
      </c>
      <c r="AE72" s="311">
        <f t="shared" si="8"/>
        <v>0</v>
      </c>
      <c r="AF72" s="311">
        <f t="shared" si="8"/>
        <v>0</v>
      </c>
      <c r="AG72" s="311">
        <f t="shared" si="8"/>
        <v>0</v>
      </c>
      <c r="AH72" s="311">
        <f t="shared" si="8"/>
        <v>0</v>
      </c>
      <c r="AI72" s="311">
        <f t="shared" si="8"/>
        <v>0</v>
      </c>
      <c r="AJ72" s="311">
        <f t="shared" si="8"/>
        <v>0</v>
      </c>
      <c r="AK72" s="311">
        <f t="shared" si="8"/>
        <v>0</v>
      </c>
      <c r="AL72" s="311">
        <f t="shared" si="8"/>
        <v>0</v>
      </c>
      <c r="AM72" s="311">
        <f t="shared" si="8"/>
        <v>0</v>
      </c>
      <c r="AN72" s="311">
        <f t="shared" si="8"/>
        <v>0</v>
      </c>
    </row>
    <row r="73" spans="2:40" x14ac:dyDescent="0.2">
      <c r="B73" s="19"/>
      <c r="C73" s="20"/>
      <c r="D73" s="24"/>
      <c r="E73" s="172"/>
      <c r="F73" s="41"/>
      <c r="G73" s="41"/>
      <c r="H73" s="41"/>
      <c r="I73" s="41"/>
      <c r="J73" s="41"/>
      <c r="K73" s="41"/>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row>
    <row r="74" spans="2:40" s="40" customFormat="1" x14ac:dyDescent="0.2">
      <c r="B74" s="18"/>
      <c r="C74" s="115" t="s">
        <v>102</v>
      </c>
      <c r="D74" s="116"/>
      <c r="E74" s="117"/>
      <c r="F74" s="114">
        <f>SUM(F52+F58+F66+F72)</f>
        <v>0</v>
      </c>
      <c r="G74" s="114">
        <f t="shared" ref="G74:AN74" si="9">SUM(G52+G58+G66+G72)</f>
        <v>0</v>
      </c>
      <c r="H74" s="114">
        <f t="shared" si="9"/>
        <v>0</v>
      </c>
      <c r="I74" s="114">
        <f t="shared" si="9"/>
        <v>0</v>
      </c>
      <c r="J74" s="114">
        <f t="shared" si="9"/>
        <v>0</v>
      </c>
      <c r="K74" s="114">
        <f t="shared" si="9"/>
        <v>0</v>
      </c>
      <c r="L74" s="114">
        <f t="shared" si="9"/>
        <v>0</v>
      </c>
      <c r="M74" s="114">
        <f t="shared" si="9"/>
        <v>0</v>
      </c>
      <c r="N74" s="114">
        <f t="shared" si="9"/>
        <v>0</v>
      </c>
      <c r="O74" s="114">
        <f t="shared" si="9"/>
        <v>0</v>
      </c>
      <c r="P74" s="114">
        <f t="shared" si="9"/>
        <v>0</v>
      </c>
      <c r="Q74" s="114">
        <f t="shared" si="9"/>
        <v>0</v>
      </c>
      <c r="R74" s="114">
        <f t="shared" si="9"/>
        <v>0</v>
      </c>
      <c r="S74" s="114">
        <f t="shared" si="9"/>
        <v>0</v>
      </c>
      <c r="T74" s="114">
        <f t="shared" si="9"/>
        <v>0</v>
      </c>
      <c r="U74" s="114">
        <f t="shared" si="9"/>
        <v>0</v>
      </c>
      <c r="V74" s="114">
        <f t="shared" si="9"/>
        <v>0</v>
      </c>
      <c r="W74" s="114">
        <f t="shared" si="9"/>
        <v>0</v>
      </c>
      <c r="X74" s="114">
        <f t="shared" si="9"/>
        <v>0</v>
      </c>
      <c r="Y74" s="114">
        <f t="shared" si="9"/>
        <v>0</v>
      </c>
      <c r="Z74" s="114">
        <f t="shared" si="9"/>
        <v>0</v>
      </c>
      <c r="AA74" s="114">
        <f t="shared" si="9"/>
        <v>0</v>
      </c>
      <c r="AB74" s="114">
        <f t="shared" si="9"/>
        <v>0</v>
      </c>
      <c r="AC74" s="114">
        <f t="shared" si="9"/>
        <v>0</v>
      </c>
      <c r="AD74" s="114">
        <f t="shared" si="9"/>
        <v>0</v>
      </c>
      <c r="AE74" s="114">
        <f t="shared" si="9"/>
        <v>0</v>
      </c>
      <c r="AF74" s="114">
        <f t="shared" si="9"/>
        <v>0</v>
      </c>
      <c r="AG74" s="114">
        <f t="shared" si="9"/>
        <v>0</v>
      </c>
      <c r="AH74" s="114">
        <f t="shared" si="9"/>
        <v>0</v>
      </c>
      <c r="AI74" s="114">
        <f t="shared" si="9"/>
        <v>0</v>
      </c>
      <c r="AJ74" s="114">
        <f t="shared" si="9"/>
        <v>0</v>
      </c>
      <c r="AK74" s="114">
        <f t="shared" si="9"/>
        <v>0</v>
      </c>
      <c r="AL74" s="114">
        <f t="shared" si="9"/>
        <v>0</v>
      </c>
      <c r="AM74" s="114">
        <f t="shared" si="9"/>
        <v>0</v>
      </c>
      <c r="AN74" s="114">
        <f t="shared" si="9"/>
        <v>0</v>
      </c>
    </row>
    <row r="75" spans="2:40" x14ac:dyDescent="0.2">
      <c r="B75" s="19"/>
      <c r="C75" s="20"/>
      <c r="D75" s="21"/>
      <c r="E75" s="170"/>
      <c r="F75" s="28"/>
      <c r="G75" s="28"/>
      <c r="H75" s="28"/>
      <c r="I75" s="28"/>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row>
    <row r="76" spans="2:40" x14ac:dyDescent="0.2">
      <c r="B76" s="19"/>
      <c r="C76" s="313" t="s">
        <v>13</v>
      </c>
      <c r="D76" s="206"/>
      <c r="E76" s="170"/>
      <c r="F76" s="35"/>
      <c r="G76" s="35"/>
      <c r="H76" s="35"/>
      <c r="I76" s="35"/>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row>
    <row r="77" spans="2:40" hidden="1" outlineLevel="1" x14ac:dyDescent="0.2">
      <c r="B77" s="17" t="s">
        <v>218</v>
      </c>
      <c r="C77" s="20"/>
      <c r="D77" s="118" t="s">
        <v>229</v>
      </c>
      <c r="E77" s="26"/>
      <c r="F77" s="34">
        <f>-AHK!F40-AHK!F81</f>
        <v>0</v>
      </c>
      <c r="G77" s="34">
        <f>-AHK!G40-AHK!G81</f>
        <v>0</v>
      </c>
      <c r="H77" s="34">
        <f>-AHK!H40-AHK!H81</f>
        <v>0</v>
      </c>
      <c r="I77" s="34">
        <f>-AHK!I40-AHK!I81</f>
        <v>0</v>
      </c>
      <c r="J77" s="34">
        <f>-AHK!J40-AHK!J81</f>
        <v>0</v>
      </c>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row>
    <row r="78" spans="2:40" hidden="1" outlineLevel="1" x14ac:dyDescent="0.2">
      <c r="B78" s="17" t="s">
        <v>218</v>
      </c>
      <c r="C78" s="20" t="s">
        <v>52</v>
      </c>
      <c r="D78" s="118" t="s">
        <v>90</v>
      </c>
      <c r="E78" s="26"/>
      <c r="F78" s="34">
        <f>-AHK!F107</f>
        <v>0</v>
      </c>
      <c r="G78" s="34">
        <f>-AHK!G107</f>
        <v>0</v>
      </c>
      <c r="H78" s="34">
        <f>-AHK!H107</f>
        <v>0</v>
      </c>
      <c r="I78" s="34">
        <f>-AHK!I107</f>
        <v>0</v>
      </c>
      <c r="J78" s="34">
        <f>-AHK!J107</f>
        <v>0</v>
      </c>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row>
    <row r="79" spans="2:40" hidden="1" outlineLevel="1" x14ac:dyDescent="0.2">
      <c r="B79" s="17" t="s">
        <v>218</v>
      </c>
      <c r="C79" s="20" t="s">
        <v>52</v>
      </c>
      <c r="D79" s="118" t="s">
        <v>91</v>
      </c>
      <c r="E79" s="26"/>
      <c r="F79" s="34">
        <f>-AHK!F126</f>
        <v>0</v>
      </c>
      <c r="G79" s="34">
        <f>-AHK!G126</f>
        <v>0</v>
      </c>
      <c r="H79" s="34">
        <f>-AHK!H126</f>
        <v>0</v>
      </c>
      <c r="I79" s="34">
        <f>-AHK!I126</f>
        <v>0</v>
      </c>
      <c r="J79" s="34">
        <f>-AHK!J126</f>
        <v>0</v>
      </c>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row>
    <row r="80" spans="2:40" hidden="1" outlineLevel="1" x14ac:dyDescent="0.2">
      <c r="B80" s="17" t="s">
        <v>219</v>
      </c>
      <c r="C80" s="20"/>
      <c r="D80" s="118" t="s">
        <v>442</v>
      </c>
      <c r="E80" s="26"/>
      <c r="F80" s="301"/>
      <c r="G80" s="301"/>
      <c r="H80" s="301"/>
      <c r="I80" s="301"/>
      <c r="J80" s="302"/>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row>
    <row r="81" spans="2:40" collapsed="1" x14ac:dyDescent="0.2">
      <c r="B81" s="19"/>
      <c r="C81" s="20"/>
      <c r="D81" s="309" t="s">
        <v>9</v>
      </c>
      <c r="E81" s="310"/>
      <c r="F81" s="311">
        <f>SUM(F77:F80)</f>
        <v>0</v>
      </c>
      <c r="G81" s="311">
        <f>SUM(G77:G80)</f>
        <v>0</v>
      </c>
      <c r="H81" s="311">
        <f>SUM(H77:H80)</f>
        <v>0</v>
      </c>
      <c r="I81" s="311">
        <f>SUM(I77:I80)</f>
        <v>0</v>
      </c>
      <c r="J81" s="311">
        <f>SUM(J77:J80)</f>
        <v>0</v>
      </c>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row>
    <row r="82" spans="2:40" x14ac:dyDescent="0.2">
      <c r="B82" s="19"/>
      <c r="C82" s="20"/>
      <c r="D82" s="21"/>
      <c r="E82" s="170"/>
      <c r="F82" s="35"/>
      <c r="G82" s="35"/>
      <c r="H82" s="35"/>
      <c r="I82" s="35"/>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row>
    <row r="83" spans="2:40" x14ac:dyDescent="0.2">
      <c r="B83" s="17" t="s">
        <v>218</v>
      </c>
      <c r="C83" s="313" t="s">
        <v>176</v>
      </c>
      <c r="D83" s="206"/>
      <c r="E83" s="170"/>
      <c r="F83" s="35"/>
      <c r="G83" s="35"/>
      <c r="H83" s="35"/>
      <c r="I83" s="35"/>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row>
    <row r="84" spans="2:40" hidden="1" outlineLevel="1" x14ac:dyDescent="0.2">
      <c r="B84" s="19"/>
      <c r="C84" s="20"/>
      <c r="D84" s="24" t="s">
        <v>167</v>
      </c>
      <c r="E84" s="26"/>
      <c r="F84" s="34">
        <f>'Kapital &amp; Finanzierung'!F9</f>
        <v>0</v>
      </c>
      <c r="G84" s="34">
        <f>'Kapital &amp; Finanzierung'!G9</f>
        <v>0</v>
      </c>
      <c r="H84" s="34">
        <f>'Kapital &amp; Finanzierung'!H9</f>
        <v>0</v>
      </c>
      <c r="I84" s="34">
        <f>'Kapital &amp; Finanzierung'!I9</f>
        <v>0</v>
      </c>
      <c r="J84" s="34">
        <f>'Kapital &amp; Finanzierung'!J9</f>
        <v>0</v>
      </c>
      <c r="K84" s="34">
        <f>'Kapital &amp; Finanzierung'!K9</f>
        <v>0</v>
      </c>
      <c r="L84" s="34">
        <f>'Kapital &amp; Finanzierung'!L9</f>
        <v>0</v>
      </c>
      <c r="M84" s="34">
        <f>'Kapital &amp; Finanzierung'!M9</f>
        <v>0</v>
      </c>
      <c r="N84" s="34">
        <f>'Kapital &amp; Finanzierung'!N9</f>
        <v>0</v>
      </c>
      <c r="O84" s="34">
        <f>'Kapital &amp; Finanzierung'!O9</f>
        <v>0</v>
      </c>
      <c r="P84" s="34">
        <f>'Kapital &amp; Finanzierung'!P9</f>
        <v>0</v>
      </c>
      <c r="Q84" s="34">
        <f>'Kapital &amp; Finanzierung'!Q9</f>
        <v>0</v>
      </c>
      <c r="R84" s="34">
        <f>'Kapital &amp; Finanzierung'!R9</f>
        <v>0</v>
      </c>
      <c r="S84" s="34">
        <f>'Kapital &amp; Finanzierung'!S9</f>
        <v>0</v>
      </c>
      <c r="T84" s="34">
        <f>'Kapital &amp; Finanzierung'!T9</f>
        <v>0</v>
      </c>
      <c r="U84" s="34">
        <f>'Kapital &amp; Finanzierung'!U9</f>
        <v>0</v>
      </c>
      <c r="V84" s="34">
        <f>'Kapital &amp; Finanzierung'!V9</f>
        <v>0</v>
      </c>
      <c r="W84" s="34">
        <f>'Kapital &amp; Finanzierung'!W9</f>
        <v>0</v>
      </c>
      <c r="X84" s="34">
        <f>'Kapital &amp; Finanzierung'!X9</f>
        <v>0</v>
      </c>
      <c r="Y84" s="34">
        <f>'Kapital &amp; Finanzierung'!Y9</f>
        <v>0</v>
      </c>
      <c r="Z84" s="34">
        <f>'Kapital &amp; Finanzierung'!Z9</f>
        <v>0</v>
      </c>
      <c r="AA84" s="34">
        <f>'Kapital &amp; Finanzierung'!AA9</f>
        <v>0</v>
      </c>
      <c r="AB84" s="34">
        <f>'Kapital &amp; Finanzierung'!AB9</f>
        <v>0</v>
      </c>
      <c r="AC84" s="34">
        <f>'Kapital &amp; Finanzierung'!AC9</f>
        <v>0</v>
      </c>
      <c r="AD84" s="34">
        <f>'Kapital &amp; Finanzierung'!AD9</f>
        <v>0</v>
      </c>
      <c r="AE84" s="34">
        <f>'Kapital &amp; Finanzierung'!AE9</f>
        <v>0</v>
      </c>
      <c r="AF84" s="34">
        <f>'Kapital &amp; Finanzierung'!AF9</f>
        <v>0</v>
      </c>
      <c r="AG84" s="34">
        <f>'Kapital &amp; Finanzierung'!AG9</f>
        <v>0</v>
      </c>
      <c r="AH84" s="34">
        <f>'Kapital &amp; Finanzierung'!AH9</f>
        <v>0</v>
      </c>
      <c r="AI84" s="34">
        <f>'Kapital &amp; Finanzierung'!AI9</f>
        <v>0</v>
      </c>
      <c r="AJ84" s="34">
        <f>'Kapital &amp; Finanzierung'!AJ9</f>
        <v>0</v>
      </c>
      <c r="AK84" s="34">
        <f>'Kapital &amp; Finanzierung'!AK9</f>
        <v>0</v>
      </c>
      <c r="AL84" s="34">
        <f>'Kapital &amp; Finanzierung'!AL9</f>
        <v>0</v>
      </c>
      <c r="AM84" s="34">
        <f>'Kapital &amp; Finanzierung'!AM9</f>
        <v>0</v>
      </c>
      <c r="AN84" s="34">
        <f>'Kapital &amp; Finanzierung'!AN9</f>
        <v>0</v>
      </c>
    </row>
    <row r="85" spans="2:40" hidden="1" outlineLevel="1" x14ac:dyDescent="0.2">
      <c r="B85" s="19"/>
      <c r="C85" s="20"/>
      <c r="D85" s="24" t="s">
        <v>174</v>
      </c>
      <c r="E85" s="26"/>
      <c r="F85" s="34">
        <f>'Kapital &amp; Finanzierung'!F21</f>
        <v>0</v>
      </c>
      <c r="G85" s="34">
        <f>'Kapital &amp; Finanzierung'!G21</f>
        <v>0</v>
      </c>
      <c r="H85" s="34">
        <f>'Kapital &amp; Finanzierung'!H21</f>
        <v>0</v>
      </c>
      <c r="I85" s="34">
        <f>'Kapital &amp; Finanzierung'!I21</f>
        <v>0</v>
      </c>
      <c r="J85" s="34">
        <f>'Kapital &amp; Finanzierung'!J21</f>
        <v>0</v>
      </c>
      <c r="K85" s="34">
        <f>'Kapital &amp; Finanzierung'!K21</f>
        <v>0</v>
      </c>
      <c r="L85" s="34">
        <f>'Kapital &amp; Finanzierung'!L21</f>
        <v>0</v>
      </c>
      <c r="M85" s="34">
        <f>'Kapital &amp; Finanzierung'!M21</f>
        <v>0</v>
      </c>
      <c r="N85" s="34">
        <f>'Kapital &amp; Finanzierung'!N21</f>
        <v>0</v>
      </c>
      <c r="O85" s="34">
        <f>'Kapital &amp; Finanzierung'!O21</f>
        <v>0</v>
      </c>
      <c r="P85" s="34">
        <f>'Kapital &amp; Finanzierung'!P21</f>
        <v>0</v>
      </c>
      <c r="Q85" s="34">
        <f>'Kapital &amp; Finanzierung'!Q21</f>
        <v>0</v>
      </c>
      <c r="R85" s="34">
        <f>'Kapital &amp; Finanzierung'!R21</f>
        <v>0</v>
      </c>
      <c r="S85" s="34">
        <f>'Kapital &amp; Finanzierung'!S21</f>
        <v>0</v>
      </c>
      <c r="T85" s="34">
        <f>'Kapital &amp; Finanzierung'!T21</f>
        <v>0</v>
      </c>
      <c r="U85" s="34">
        <f>'Kapital &amp; Finanzierung'!U21</f>
        <v>0</v>
      </c>
      <c r="V85" s="34">
        <f>'Kapital &amp; Finanzierung'!V21</f>
        <v>0</v>
      </c>
      <c r="W85" s="34">
        <f>'Kapital &amp; Finanzierung'!W21</f>
        <v>0</v>
      </c>
      <c r="X85" s="34">
        <f>'Kapital &amp; Finanzierung'!X21</f>
        <v>0</v>
      </c>
      <c r="Y85" s="34">
        <f>'Kapital &amp; Finanzierung'!Y21</f>
        <v>0</v>
      </c>
      <c r="Z85" s="34">
        <f>'Kapital &amp; Finanzierung'!Z21</f>
        <v>0</v>
      </c>
      <c r="AA85" s="34">
        <f>'Kapital &amp; Finanzierung'!AA21</f>
        <v>0</v>
      </c>
      <c r="AB85" s="34">
        <f>'Kapital &amp; Finanzierung'!AB21</f>
        <v>0</v>
      </c>
      <c r="AC85" s="34">
        <f>'Kapital &amp; Finanzierung'!AC21</f>
        <v>0</v>
      </c>
      <c r="AD85" s="34">
        <f>'Kapital &amp; Finanzierung'!AD21</f>
        <v>0</v>
      </c>
      <c r="AE85" s="34">
        <f>'Kapital &amp; Finanzierung'!AE21</f>
        <v>0</v>
      </c>
      <c r="AF85" s="34">
        <f>'Kapital &amp; Finanzierung'!AF21</f>
        <v>0</v>
      </c>
      <c r="AG85" s="34">
        <f>'Kapital &amp; Finanzierung'!AG21</f>
        <v>0</v>
      </c>
      <c r="AH85" s="34">
        <f>'Kapital &amp; Finanzierung'!AH21</f>
        <v>0</v>
      </c>
      <c r="AI85" s="34">
        <f>'Kapital &amp; Finanzierung'!AI21</f>
        <v>0</v>
      </c>
      <c r="AJ85" s="34">
        <f>'Kapital &amp; Finanzierung'!AJ21</f>
        <v>0</v>
      </c>
      <c r="AK85" s="34">
        <f>'Kapital &amp; Finanzierung'!AK21</f>
        <v>0</v>
      </c>
      <c r="AL85" s="34">
        <f>'Kapital &amp; Finanzierung'!AL21</f>
        <v>0</v>
      </c>
      <c r="AM85" s="34">
        <f>'Kapital &amp; Finanzierung'!AM21</f>
        <v>0</v>
      </c>
      <c r="AN85" s="34">
        <f>'Kapital &amp; Finanzierung'!AN21</f>
        <v>0</v>
      </c>
    </row>
    <row r="86" spans="2:40" hidden="1" outlineLevel="1" x14ac:dyDescent="0.2">
      <c r="B86" s="19"/>
      <c r="C86" s="20"/>
      <c r="D86" s="24" t="s">
        <v>175</v>
      </c>
      <c r="E86" s="26"/>
      <c r="F86" s="34">
        <f>'Kapital &amp; Finanzierung'!F33</f>
        <v>0</v>
      </c>
      <c r="G86" s="34">
        <f>'Kapital &amp; Finanzierung'!G33</f>
        <v>0</v>
      </c>
      <c r="H86" s="34">
        <f>'Kapital &amp; Finanzierung'!H33</f>
        <v>0</v>
      </c>
      <c r="I86" s="34">
        <f>'Kapital &amp; Finanzierung'!I33</f>
        <v>0</v>
      </c>
      <c r="J86" s="34">
        <f>'Kapital &amp; Finanzierung'!J33</f>
        <v>0</v>
      </c>
      <c r="K86" s="34">
        <f>'Kapital &amp; Finanzierung'!K33</f>
        <v>0</v>
      </c>
      <c r="L86" s="34">
        <f>'Kapital &amp; Finanzierung'!L33</f>
        <v>0</v>
      </c>
      <c r="M86" s="34">
        <f>'Kapital &amp; Finanzierung'!M33</f>
        <v>0</v>
      </c>
      <c r="N86" s="34">
        <f>'Kapital &amp; Finanzierung'!N33</f>
        <v>0</v>
      </c>
      <c r="O86" s="34">
        <f>'Kapital &amp; Finanzierung'!O33</f>
        <v>0</v>
      </c>
      <c r="P86" s="34">
        <f>'Kapital &amp; Finanzierung'!P33</f>
        <v>0</v>
      </c>
      <c r="Q86" s="34">
        <f>'Kapital &amp; Finanzierung'!Q33</f>
        <v>0</v>
      </c>
      <c r="R86" s="34">
        <f>'Kapital &amp; Finanzierung'!R33</f>
        <v>0</v>
      </c>
      <c r="S86" s="34">
        <f>'Kapital &amp; Finanzierung'!S33</f>
        <v>0</v>
      </c>
      <c r="T86" s="34">
        <f>'Kapital &amp; Finanzierung'!T33</f>
        <v>0</v>
      </c>
      <c r="U86" s="34">
        <f>'Kapital &amp; Finanzierung'!U33</f>
        <v>0</v>
      </c>
      <c r="V86" s="34">
        <f>'Kapital &amp; Finanzierung'!V33</f>
        <v>0</v>
      </c>
      <c r="W86" s="34">
        <f>'Kapital &amp; Finanzierung'!W33</f>
        <v>0</v>
      </c>
      <c r="X86" s="34">
        <f>'Kapital &amp; Finanzierung'!X33</f>
        <v>0</v>
      </c>
      <c r="Y86" s="34">
        <f>'Kapital &amp; Finanzierung'!Y33</f>
        <v>0</v>
      </c>
      <c r="Z86" s="34">
        <f>'Kapital &amp; Finanzierung'!Z33</f>
        <v>0</v>
      </c>
      <c r="AA86" s="34">
        <f>'Kapital &amp; Finanzierung'!AA33</f>
        <v>0</v>
      </c>
      <c r="AB86" s="34">
        <f>'Kapital &amp; Finanzierung'!AB33</f>
        <v>0</v>
      </c>
      <c r="AC86" s="34">
        <f>'Kapital &amp; Finanzierung'!AC33</f>
        <v>0</v>
      </c>
      <c r="AD86" s="34">
        <f>'Kapital &amp; Finanzierung'!AD33</f>
        <v>0</v>
      </c>
      <c r="AE86" s="34">
        <f>'Kapital &amp; Finanzierung'!AE33</f>
        <v>0</v>
      </c>
      <c r="AF86" s="34">
        <f>'Kapital &amp; Finanzierung'!AF33</f>
        <v>0</v>
      </c>
      <c r="AG86" s="34">
        <f>'Kapital &amp; Finanzierung'!AG33</f>
        <v>0</v>
      </c>
      <c r="AH86" s="34">
        <f>'Kapital &amp; Finanzierung'!AH33</f>
        <v>0</v>
      </c>
      <c r="AI86" s="34">
        <f>'Kapital &amp; Finanzierung'!AI33</f>
        <v>0</v>
      </c>
      <c r="AJ86" s="34">
        <f>'Kapital &amp; Finanzierung'!AJ33</f>
        <v>0</v>
      </c>
      <c r="AK86" s="34">
        <f>'Kapital &amp; Finanzierung'!AK33</f>
        <v>0</v>
      </c>
      <c r="AL86" s="34">
        <f>'Kapital &amp; Finanzierung'!AL33</f>
        <v>0</v>
      </c>
      <c r="AM86" s="34">
        <f>'Kapital &amp; Finanzierung'!AM33</f>
        <v>0</v>
      </c>
      <c r="AN86" s="34">
        <f>'Kapital &amp; Finanzierung'!AN33</f>
        <v>0</v>
      </c>
    </row>
    <row r="87" spans="2:40" hidden="1" outlineLevel="1" x14ac:dyDescent="0.2">
      <c r="B87" s="19"/>
      <c r="C87" s="20"/>
      <c r="D87" s="24" t="s">
        <v>165</v>
      </c>
      <c r="E87" s="26"/>
      <c r="F87" s="34">
        <f>'Kapital &amp; Finanzierung'!F46</f>
        <v>0</v>
      </c>
      <c r="G87" s="34">
        <f>'Kapital &amp; Finanzierung'!G46</f>
        <v>0</v>
      </c>
      <c r="H87" s="34">
        <f>'Kapital &amp; Finanzierung'!H46</f>
        <v>0</v>
      </c>
      <c r="I87" s="34">
        <f>'Kapital &amp; Finanzierung'!I46</f>
        <v>0</v>
      </c>
      <c r="J87" s="34">
        <f>'Kapital &amp; Finanzierung'!J46</f>
        <v>0</v>
      </c>
      <c r="K87" s="34">
        <f>'Kapital &amp; Finanzierung'!K46</f>
        <v>0</v>
      </c>
      <c r="L87" s="34">
        <f>'Kapital &amp; Finanzierung'!L46</f>
        <v>0</v>
      </c>
      <c r="M87" s="34">
        <f>'Kapital &amp; Finanzierung'!M46</f>
        <v>0</v>
      </c>
      <c r="N87" s="34">
        <f>'Kapital &amp; Finanzierung'!N46</f>
        <v>0</v>
      </c>
      <c r="O87" s="34">
        <f>'Kapital &amp; Finanzierung'!O46</f>
        <v>0</v>
      </c>
      <c r="P87" s="34">
        <f>'Kapital &amp; Finanzierung'!P46</f>
        <v>0</v>
      </c>
      <c r="Q87" s="34">
        <f>'Kapital &amp; Finanzierung'!Q46</f>
        <v>0</v>
      </c>
      <c r="R87" s="34">
        <f>'Kapital &amp; Finanzierung'!R46</f>
        <v>0</v>
      </c>
      <c r="S87" s="34">
        <f>'Kapital &amp; Finanzierung'!S46</f>
        <v>0</v>
      </c>
      <c r="T87" s="34">
        <f>'Kapital &amp; Finanzierung'!T46</f>
        <v>0</v>
      </c>
      <c r="U87" s="34">
        <f>'Kapital &amp; Finanzierung'!U46</f>
        <v>0</v>
      </c>
      <c r="V87" s="34">
        <f>'Kapital &amp; Finanzierung'!V46</f>
        <v>0</v>
      </c>
      <c r="W87" s="34">
        <f>'Kapital &amp; Finanzierung'!W46</f>
        <v>0</v>
      </c>
      <c r="X87" s="34">
        <f>'Kapital &amp; Finanzierung'!X46</f>
        <v>0</v>
      </c>
      <c r="Y87" s="34">
        <f>'Kapital &amp; Finanzierung'!Y46</f>
        <v>0</v>
      </c>
      <c r="Z87" s="34">
        <f>'Kapital &amp; Finanzierung'!Z46</f>
        <v>0</v>
      </c>
      <c r="AA87" s="34">
        <f>'Kapital &amp; Finanzierung'!AA46</f>
        <v>0</v>
      </c>
      <c r="AB87" s="34">
        <f>'Kapital &amp; Finanzierung'!AB46</f>
        <v>0</v>
      </c>
      <c r="AC87" s="34">
        <f>'Kapital &amp; Finanzierung'!AC46</f>
        <v>0</v>
      </c>
      <c r="AD87" s="34">
        <f>'Kapital &amp; Finanzierung'!AD46</f>
        <v>0</v>
      </c>
      <c r="AE87" s="34">
        <f>'Kapital &amp; Finanzierung'!AE46</f>
        <v>0</v>
      </c>
      <c r="AF87" s="34">
        <f>'Kapital &amp; Finanzierung'!AF46</f>
        <v>0</v>
      </c>
      <c r="AG87" s="34">
        <f>'Kapital &amp; Finanzierung'!AG46</f>
        <v>0</v>
      </c>
      <c r="AH87" s="34">
        <f>'Kapital &amp; Finanzierung'!AH46</f>
        <v>0</v>
      </c>
      <c r="AI87" s="34">
        <f>'Kapital &amp; Finanzierung'!AI46</f>
        <v>0</v>
      </c>
      <c r="AJ87" s="34">
        <f>'Kapital &amp; Finanzierung'!AJ46</f>
        <v>0</v>
      </c>
      <c r="AK87" s="34">
        <f>'Kapital &amp; Finanzierung'!AK46</f>
        <v>0</v>
      </c>
      <c r="AL87" s="34">
        <f>'Kapital &amp; Finanzierung'!AL46</f>
        <v>0</v>
      </c>
      <c r="AM87" s="34">
        <f>'Kapital &amp; Finanzierung'!AM46</f>
        <v>0</v>
      </c>
      <c r="AN87" s="34">
        <f>'Kapital &amp; Finanzierung'!AN46</f>
        <v>0</v>
      </c>
    </row>
    <row r="88" spans="2:40" hidden="1" outlineLevel="1" x14ac:dyDescent="0.2">
      <c r="B88" s="19"/>
      <c r="C88" s="20"/>
      <c r="D88" s="24" t="s">
        <v>165</v>
      </c>
      <c r="E88" s="26"/>
      <c r="F88" s="34">
        <f>'Kapital &amp; Finanzierung'!F59</f>
        <v>0</v>
      </c>
      <c r="G88" s="34">
        <f>'Kapital &amp; Finanzierung'!G59</f>
        <v>0</v>
      </c>
      <c r="H88" s="34">
        <f>'Kapital &amp; Finanzierung'!H59</f>
        <v>0</v>
      </c>
      <c r="I88" s="34">
        <f>'Kapital &amp; Finanzierung'!I59</f>
        <v>0</v>
      </c>
      <c r="J88" s="34">
        <f>'Kapital &amp; Finanzierung'!J59</f>
        <v>0</v>
      </c>
      <c r="K88" s="34">
        <f>'Kapital &amp; Finanzierung'!K59</f>
        <v>0</v>
      </c>
      <c r="L88" s="34">
        <f>'Kapital &amp; Finanzierung'!L59</f>
        <v>0</v>
      </c>
      <c r="M88" s="34">
        <f>'Kapital &amp; Finanzierung'!M59</f>
        <v>0</v>
      </c>
      <c r="N88" s="34">
        <f>'Kapital &amp; Finanzierung'!N59</f>
        <v>0</v>
      </c>
      <c r="O88" s="34">
        <f>'Kapital &amp; Finanzierung'!O59</f>
        <v>0</v>
      </c>
      <c r="P88" s="34">
        <f>'Kapital &amp; Finanzierung'!P59</f>
        <v>0</v>
      </c>
      <c r="Q88" s="34">
        <f>'Kapital &amp; Finanzierung'!Q59</f>
        <v>0</v>
      </c>
      <c r="R88" s="34">
        <f>'Kapital &amp; Finanzierung'!R59</f>
        <v>0</v>
      </c>
      <c r="S88" s="34">
        <f>'Kapital &amp; Finanzierung'!S59</f>
        <v>0</v>
      </c>
      <c r="T88" s="34">
        <f>'Kapital &amp; Finanzierung'!T59</f>
        <v>0</v>
      </c>
      <c r="U88" s="34">
        <f>'Kapital &amp; Finanzierung'!U59</f>
        <v>0</v>
      </c>
      <c r="V88" s="34">
        <f>'Kapital &amp; Finanzierung'!V59</f>
        <v>0</v>
      </c>
      <c r="W88" s="34">
        <f>'Kapital &amp; Finanzierung'!W59</f>
        <v>0</v>
      </c>
      <c r="X88" s="34">
        <f>'Kapital &amp; Finanzierung'!X59</f>
        <v>0</v>
      </c>
      <c r="Y88" s="34">
        <f>'Kapital &amp; Finanzierung'!Y59</f>
        <v>0</v>
      </c>
      <c r="Z88" s="34">
        <f>'Kapital &amp; Finanzierung'!Z59</f>
        <v>0</v>
      </c>
      <c r="AA88" s="34">
        <f>'Kapital &amp; Finanzierung'!AA59</f>
        <v>0</v>
      </c>
      <c r="AB88" s="34">
        <f>'Kapital &amp; Finanzierung'!AB59</f>
        <v>0</v>
      </c>
      <c r="AC88" s="34">
        <f>'Kapital &amp; Finanzierung'!AC59</f>
        <v>0</v>
      </c>
      <c r="AD88" s="34">
        <f>'Kapital &amp; Finanzierung'!AD59</f>
        <v>0</v>
      </c>
      <c r="AE88" s="34">
        <f>'Kapital &amp; Finanzierung'!AE59</f>
        <v>0</v>
      </c>
      <c r="AF88" s="34">
        <f>'Kapital &amp; Finanzierung'!AF59</f>
        <v>0</v>
      </c>
      <c r="AG88" s="34">
        <f>'Kapital &amp; Finanzierung'!AG59</f>
        <v>0</v>
      </c>
      <c r="AH88" s="34">
        <f>'Kapital &amp; Finanzierung'!AH59</f>
        <v>0</v>
      </c>
      <c r="AI88" s="34">
        <f>'Kapital &amp; Finanzierung'!AI59</f>
        <v>0</v>
      </c>
      <c r="AJ88" s="34">
        <f>'Kapital &amp; Finanzierung'!AJ59</f>
        <v>0</v>
      </c>
      <c r="AK88" s="34">
        <f>'Kapital &amp; Finanzierung'!AK59</f>
        <v>0</v>
      </c>
      <c r="AL88" s="34">
        <f>'Kapital &amp; Finanzierung'!AL59</f>
        <v>0</v>
      </c>
      <c r="AM88" s="34">
        <f>'Kapital &amp; Finanzierung'!AM59</f>
        <v>0</v>
      </c>
      <c r="AN88" s="34">
        <f>'Kapital &amp; Finanzierung'!AN59</f>
        <v>0</v>
      </c>
    </row>
    <row r="89" spans="2:40" hidden="1" outlineLevel="1" x14ac:dyDescent="0.2">
      <c r="B89" s="19"/>
      <c r="C89" s="20"/>
      <c r="D89" s="24" t="s">
        <v>148</v>
      </c>
      <c r="E89" s="26"/>
      <c r="F89" s="34">
        <f>'Kapital &amp; Finanzierung'!F80</f>
        <v>0</v>
      </c>
      <c r="G89" s="34">
        <f>'Kapital &amp; Finanzierung'!G80</f>
        <v>0</v>
      </c>
      <c r="H89" s="34">
        <f>'Kapital &amp; Finanzierung'!H80</f>
        <v>0</v>
      </c>
      <c r="I89" s="34">
        <f>'Kapital &amp; Finanzierung'!I80</f>
        <v>0</v>
      </c>
      <c r="J89" s="34">
        <f>'Kapital &amp; Finanzierung'!J80</f>
        <v>0</v>
      </c>
      <c r="K89" s="34">
        <f>'Kapital &amp; Finanzierung'!K80</f>
        <v>0</v>
      </c>
      <c r="L89" s="34">
        <f>'Kapital &amp; Finanzierung'!L80</f>
        <v>0</v>
      </c>
      <c r="M89" s="34">
        <f>'Kapital &amp; Finanzierung'!M80</f>
        <v>0</v>
      </c>
      <c r="N89" s="34">
        <f>'Kapital &amp; Finanzierung'!N80</f>
        <v>0</v>
      </c>
      <c r="O89" s="34">
        <f>'Kapital &amp; Finanzierung'!O80</f>
        <v>0</v>
      </c>
      <c r="P89" s="34">
        <f>'Kapital &amp; Finanzierung'!P80</f>
        <v>0</v>
      </c>
      <c r="Q89" s="34">
        <f>'Kapital &amp; Finanzierung'!Q80</f>
        <v>0</v>
      </c>
      <c r="R89" s="34">
        <f>'Kapital &amp; Finanzierung'!R80</f>
        <v>0</v>
      </c>
      <c r="S89" s="34">
        <f>'Kapital &amp; Finanzierung'!S80</f>
        <v>0</v>
      </c>
      <c r="T89" s="34">
        <f>'Kapital &amp; Finanzierung'!T80</f>
        <v>0</v>
      </c>
      <c r="U89" s="34">
        <f>'Kapital &amp; Finanzierung'!U80</f>
        <v>0</v>
      </c>
      <c r="V89" s="34">
        <f>'Kapital &amp; Finanzierung'!V80</f>
        <v>0</v>
      </c>
      <c r="W89" s="34">
        <f>'Kapital &amp; Finanzierung'!W80</f>
        <v>0</v>
      </c>
      <c r="X89" s="34">
        <f>'Kapital &amp; Finanzierung'!X80</f>
        <v>0</v>
      </c>
      <c r="Y89" s="34">
        <f>'Kapital &amp; Finanzierung'!Y80</f>
        <v>0</v>
      </c>
      <c r="Z89" s="34">
        <f>'Kapital &amp; Finanzierung'!Z80</f>
        <v>0</v>
      </c>
      <c r="AA89" s="34">
        <f>'Kapital &amp; Finanzierung'!AA80</f>
        <v>0</v>
      </c>
      <c r="AB89" s="34">
        <f>'Kapital &amp; Finanzierung'!AB80</f>
        <v>0</v>
      </c>
      <c r="AC89" s="34">
        <f>'Kapital &amp; Finanzierung'!AC80</f>
        <v>0</v>
      </c>
      <c r="AD89" s="34">
        <f>'Kapital &amp; Finanzierung'!AD80</f>
        <v>0</v>
      </c>
      <c r="AE89" s="34">
        <f>'Kapital &amp; Finanzierung'!AE80</f>
        <v>0</v>
      </c>
      <c r="AF89" s="34">
        <f>'Kapital &amp; Finanzierung'!AF80</f>
        <v>0</v>
      </c>
      <c r="AG89" s="34">
        <f>'Kapital &amp; Finanzierung'!AG80</f>
        <v>0</v>
      </c>
      <c r="AH89" s="34">
        <f>'Kapital &amp; Finanzierung'!AH80</f>
        <v>0</v>
      </c>
      <c r="AI89" s="34">
        <f>'Kapital &amp; Finanzierung'!AI80</f>
        <v>0</v>
      </c>
      <c r="AJ89" s="34">
        <f>'Kapital &amp; Finanzierung'!AJ80</f>
        <v>0</v>
      </c>
      <c r="AK89" s="34">
        <f>'Kapital &amp; Finanzierung'!AK80</f>
        <v>0</v>
      </c>
      <c r="AL89" s="34">
        <f>'Kapital &amp; Finanzierung'!AL80</f>
        <v>0</v>
      </c>
      <c r="AM89" s="34">
        <f>'Kapital &amp; Finanzierung'!AM80</f>
        <v>0</v>
      </c>
      <c r="AN89" s="34">
        <f>'Kapital &amp; Finanzierung'!AN80</f>
        <v>0</v>
      </c>
    </row>
    <row r="90" spans="2:40" hidden="1" outlineLevel="1" x14ac:dyDescent="0.2">
      <c r="B90" s="19"/>
      <c r="C90" s="20"/>
      <c r="D90" s="24" t="s">
        <v>145</v>
      </c>
      <c r="E90" s="26"/>
      <c r="F90" s="34">
        <f>'Kapital &amp; Finanzierung'!F101</f>
        <v>0</v>
      </c>
      <c r="G90" s="34">
        <f>'Kapital &amp; Finanzierung'!G101</f>
        <v>0</v>
      </c>
      <c r="H90" s="34">
        <f>'Kapital &amp; Finanzierung'!H101</f>
        <v>0</v>
      </c>
      <c r="I90" s="34">
        <f>'Kapital &amp; Finanzierung'!I101</f>
        <v>0</v>
      </c>
      <c r="J90" s="34">
        <f>'Kapital &amp; Finanzierung'!J101</f>
        <v>0</v>
      </c>
      <c r="K90" s="34">
        <f>'Kapital &amp; Finanzierung'!K101</f>
        <v>0</v>
      </c>
      <c r="L90" s="34">
        <f>'Kapital &amp; Finanzierung'!L101</f>
        <v>0</v>
      </c>
      <c r="M90" s="34">
        <f>'Kapital &amp; Finanzierung'!M101</f>
        <v>0</v>
      </c>
      <c r="N90" s="34">
        <f>'Kapital &amp; Finanzierung'!N101</f>
        <v>0</v>
      </c>
      <c r="O90" s="34">
        <f>'Kapital &amp; Finanzierung'!O101</f>
        <v>0</v>
      </c>
      <c r="P90" s="34">
        <f>'Kapital &amp; Finanzierung'!P101</f>
        <v>0</v>
      </c>
      <c r="Q90" s="34">
        <f>'Kapital &amp; Finanzierung'!Q101</f>
        <v>0</v>
      </c>
      <c r="R90" s="34">
        <f>'Kapital &amp; Finanzierung'!R101</f>
        <v>0</v>
      </c>
      <c r="S90" s="34">
        <f>'Kapital &amp; Finanzierung'!S101</f>
        <v>0</v>
      </c>
      <c r="T90" s="34">
        <f>'Kapital &amp; Finanzierung'!T101</f>
        <v>0</v>
      </c>
      <c r="U90" s="34">
        <f>'Kapital &amp; Finanzierung'!U101</f>
        <v>0</v>
      </c>
      <c r="V90" s="34">
        <f>'Kapital &amp; Finanzierung'!V101</f>
        <v>0</v>
      </c>
      <c r="W90" s="34">
        <f>'Kapital &amp; Finanzierung'!W101</f>
        <v>0</v>
      </c>
      <c r="X90" s="34">
        <f>'Kapital &amp; Finanzierung'!X101</f>
        <v>0</v>
      </c>
      <c r="Y90" s="34">
        <f>'Kapital &amp; Finanzierung'!Y101</f>
        <v>0</v>
      </c>
      <c r="Z90" s="34">
        <f>'Kapital &amp; Finanzierung'!Z101</f>
        <v>0</v>
      </c>
      <c r="AA90" s="34">
        <f>'Kapital &amp; Finanzierung'!AA101</f>
        <v>0</v>
      </c>
      <c r="AB90" s="34">
        <f>'Kapital &amp; Finanzierung'!AB101</f>
        <v>0</v>
      </c>
      <c r="AC90" s="34">
        <f>'Kapital &amp; Finanzierung'!AC101</f>
        <v>0</v>
      </c>
      <c r="AD90" s="34">
        <f>'Kapital &amp; Finanzierung'!AD101</f>
        <v>0</v>
      </c>
      <c r="AE90" s="34">
        <f>'Kapital &amp; Finanzierung'!AE101</f>
        <v>0</v>
      </c>
      <c r="AF90" s="34">
        <f>'Kapital &amp; Finanzierung'!AF101</f>
        <v>0</v>
      </c>
      <c r="AG90" s="34">
        <f>'Kapital &amp; Finanzierung'!AG101</f>
        <v>0</v>
      </c>
      <c r="AH90" s="34">
        <f>'Kapital &amp; Finanzierung'!AH101</f>
        <v>0</v>
      </c>
      <c r="AI90" s="34">
        <f>'Kapital &amp; Finanzierung'!AI101</f>
        <v>0</v>
      </c>
      <c r="AJ90" s="34">
        <f>'Kapital &amp; Finanzierung'!AJ101</f>
        <v>0</v>
      </c>
      <c r="AK90" s="34">
        <f>'Kapital &amp; Finanzierung'!AK101</f>
        <v>0</v>
      </c>
      <c r="AL90" s="34">
        <f>'Kapital &amp; Finanzierung'!AL101</f>
        <v>0</v>
      </c>
      <c r="AM90" s="34">
        <f>'Kapital &amp; Finanzierung'!AM101</f>
        <v>0</v>
      </c>
      <c r="AN90" s="34">
        <f>'Kapital &amp; Finanzierung'!AN101</f>
        <v>0</v>
      </c>
    </row>
    <row r="91" spans="2:40" hidden="1" outlineLevel="1" x14ac:dyDescent="0.2">
      <c r="B91" s="19"/>
      <c r="C91" s="20"/>
      <c r="D91" s="24" t="s">
        <v>155</v>
      </c>
      <c r="E91" s="26"/>
      <c r="F91" s="34">
        <f>'Kapital &amp; Finanzierung'!F122</f>
        <v>0</v>
      </c>
      <c r="G91" s="34">
        <f>'Kapital &amp; Finanzierung'!G122</f>
        <v>0</v>
      </c>
      <c r="H91" s="34">
        <f>'Kapital &amp; Finanzierung'!H122</f>
        <v>0</v>
      </c>
      <c r="I91" s="34">
        <f>'Kapital &amp; Finanzierung'!I122</f>
        <v>0</v>
      </c>
      <c r="J91" s="34">
        <f>'Kapital &amp; Finanzierung'!J122</f>
        <v>0</v>
      </c>
      <c r="K91" s="34">
        <f>'Kapital &amp; Finanzierung'!K122</f>
        <v>0</v>
      </c>
      <c r="L91" s="34">
        <f>'Kapital &amp; Finanzierung'!L122</f>
        <v>0</v>
      </c>
      <c r="M91" s="34">
        <f>'Kapital &amp; Finanzierung'!M122</f>
        <v>0</v>
      </c>
      <c r="N91" s="34">
        <f>'Kapital &amp; Finanzierung'!N122</f>
        <v>0</v>
      </c>
      <c r="O91" s="34">
        <f>'Kapital &amp; Finanzierung'!O122</f>
        <v>0</v>
      </c>
      <c r="P91" s="34">
        <f>'Kapital &amp; Finanzierung'!P122</f>
        <v>0</v>
      </c>
      <c r="Q91" s="34">
        <f>'Kapital &amp; Finanzierung'!Q122</f>
        <v>0</v>
      </c>
      <c r="R91" s="34">
        <f>'Kapital &amp; Finanzierung'!R122</f>
        <v>0</v>
      </c>
      <c r="S91" s="34">
        <f>'Kapital &amp; Finanzierung'!S122</f>
        <v>0</v>
      </c>
      <c r="T91" s="34">
        <f>'Kapital &amp; Finanzierung'!T122</f>
        <v>0</v>
      </c>
      <c r="U91" s="34">
        <f>'Kapital &amp; Finanzierung'!U122</f>
        <v>0</v>
      </c>
      <c r="V91" s="34">
        <f>'Kapital &amp; Finanzierung'!V122</f>
        <v>0</v>
      </c>
      <c r="W91" s="34">
        <f>'Kapital &amp; Finanzierung'!W122</f>
        <v>0</v>
      </c>
      <c r="X91" s="34">
        <f>'Kapital &amp; Finanzierung'!X122</f>
        <v>0</v>
      </c>
      <c r="Y91" s="34">
        <f>'Kapital &amp; Finanzierung'!Y122</f>
        <v>0</v>
      </c>
      <c r="Z91" s="34">
        <f>'Kapital &amp; Finanzierung'!Z122</f>
        <v>0</v>
      </c>
      <c r="AA91" s="34">
        <f>'Kapital &amp; Finanzierung'!AA122</f>
        <v>0</v>
      </c>
      <c r="AB91" s="34">
        <f>'Kapital &amp; Finanzierung'!AB122</f>
        <v>0</v>
      </c>
      <c r="AC91" s="34">
        <f>'Kapital &amp; Finanzierung'!AC122</f>
        <v>0</v>
      </c>
      <c r="AD91" s="34">
        <f>'Kapital &amp; Finanzierung'!AD122</f>
        <v>0</v>
      </c>
      <c r="AE91" s="34">
        <f>'Kapital &amp; Finanzierung'!AE122</f>
        <v>0</v>
      </c>
      <c r="AF91" s="34">
        <f>'Kapital &amp; Finanzierung'!AF122</f>
        <v>0</v>
      </c>
      <c r="AG91" s="34">
        <f>'Kapital &amp; Finanzierung'!AG122</f>
        <v>0</v>
      </c>
      <c r="AH91" s="34">
        <f>'Kapital &amp; Finanzierung'!AH122</f>
        <v>0</v>
      </c>
      <c r="AI91" s="34">
        <f>'Kapital &amp; Finanzierung'!AI122</f>
        <v>0</v>
      </c>
      <c r="AJ91" s="34">
        <f>'Kapital &amp; Finanzierung'!AJ122</f>
        <v>0</v>
      </c>
      <c r="AK91" s="34">
        <f>'Kapital &amp; Finanzierung'!AK122</f>
        <v>0</v>
      </c>
      <c r="AL91" s="34">
        <f>'Kapital &amp; Finanzierung'!AL122</f>
        <v>0</v>
      </c>
      <c r="AM91" s="34">
        <f>'Kapital &amp; Finanzierung'!AM122</f>
        <v>0</v>
      </c>
      <c r="AN91" s="34">
        <f>'Kapital &amp; Finanzierung'!AN122</f>
        <v>0</v>
      </c>
    </row>
    <row r="92" spans="2:40" hidden="1" outlineLevel="1" x14ac:dyDescent="0.2">
      <c r="B92" s="19"/>
      <c r="C92" s="20"/>
      <c r="D92" s="24" t="s">
        <v>156</v>
      </c>
      <c r="E92" s="26"/>
      <c r="F92" s="34">
        <f>'Kapital &amp; Finanzierung'!F120</f>
        <v>0</v>
      </c>
      <c r="G92" s="34">
        <f>'Kapital &amp; Finanzierung'!G120</f>
        <v>0</v>
      </c>
      <c r="H92" s="34">
        <f>'Kapital &amp; Finanzierung'!H120</f>
        <v>0</v>
      </c>
      <c r="I92" s="34">
        <f>'Kapital &amp; Finanzierung'!I120</f>
        <v>0</v>
      </c>
      <c r="J92" s="34">
        <f>'Kapital &amp; Finanzierung'!J120</f>
        <v>0</v>
      </c>
      <c r="K92" s="34">
        <f>'Kapital &amp; Finanzierung'!K120</f>
        <v>0</v>
      </c>
      <c r="L92" s="34">
        <f>-'Kapital &amp; Finanzierung'!L120</f>
        <v>0</v>
      </c>
      <c r="M92" s="34">
        <f>-'Kapital &amp; Finanzierung'!M120</f>
        <v>0</v>
      </c>
      <c r="N92" s="34">
        <f>-'Kapital &amp; Finanzierung'!N120</f>
        <v>0</v>
      </c>
      <c r="O92" s="34">
        <f>-'Kapital &amp; Finanzierung'!O120</f>
        <v>0</v>
      </c>
      <c r="P92" s="34">
        <f>-'Kapital &amp; Finanzierung'!P120</f>
        <v>0</v>
      </c>
      <c r="Q92" s="34">
        <f>-'Kapital &amp; Finanzierung'!Q120</f>
        <v>0</v>
      </c>
      <c r="R92" s="34">
        <f>-'Kapital &amp; Finanzierung'!R120</f>
        <v>0</v>
      </c>
      <c r="S92" s="34">
        <f>-'Kapital &amp; Finanzierung'!S120</f>
        <v>0</v>
      </c>
      <c r="T92" s="34">
        <f>-'Kapital &amp; Finanzierung'!T120</f>
        <v>0</v>
      </c>
      <c r="U92" s="34">
        <f>-'Kapital &amp; Finanzierung'!U120</f>
        <v>0</v>
      </c>
      <c r="V92" s="34">
        <f>-'Kapital &amp; Finanzierung'!V120</f>
        <v>0</v>
      </c>
      <c r="W92" s="34">
        <f>-'Kapital &amp; Finanzierung'!W120</f>
        <v>0</v>
      </c>
      <c r="X92" s="34">
        <f>-'Kapital &amp; Finanzierung'!X120</f>
        <v>0</v>
      </c>
      <c r="Y92" s="34">
        <f>-'Kapital &amp; Finanzierung'!Y120</f>
        <v>0</v>
      </c>
      <c r="Z92" s="34">
        <f>-'Kapital &amp; Finanzierung'!Z120</f>
        <v>0</v>
      </c>
      <c r="AA92" s="34">
        <f>-'Kapital &amp; Finanzierung'!AA120</f>
        <v>0</v>
      </c>
      <c r="AB92" s="34">
        <f>-'Kapital &amp; Finanzierung'!AB120</f>
        <v>0</v>
      </c>
      <c r="AC92" s="34">
        <f>-'Kapital &amp; Finanzierung'!AC120</f>
        <v>0</v>
      </c>
      <c r="AD92" s="34">
        <f>-'Kapital &amp; Finanzierung'!AD120</f>
        <v>0</v>
      </c>
      <c r="AE92" s="34">
        <f>-'Kapital &amp; Finanzierung'!AE120</f>
        <v>0</v>
      </c>
      <c r="AF92" s="34">
        <f>-'Kapital &amp; Finanzierung'!AF120</f>
        <v>0</v>
      </c>
      <c r="AG92" s="34">
        <f>-'Kapital &amp; Finanzierung'!AG120</f>
        <v>0</v>
      </c>
      <c r="AH92" s="34">
        <f>-'Kapital &amp; Finanzierung'!AH120</f>
        <v>0</v>
      </c>
      <c r="AI92" s="34">
        <f>-'Kapital &amp; Finanzierung'!AI120</f>
        <v>0</v>
      </c>
      <c r="AJ92" s="34">
        <f>-'Kapital &amp; Finanzierung'!AJ120</f>
        <v>0</v>
      </c>
      <c r="AK92" s="34">
        <f>-'Kapital &amp; Finanzierung'!AK120</f>
        <v>0</v>
      </c>
      <c r="AL92" s="34">
        <f>-'Kapital &amp; Finanzierung'!AL120</f>
        <v>0</v>
      </c>
      <c r="AM92" s="34">
        <f>-'Kapital &amp; Finanzierung'!AM120</f>
        <v>0</v>
      </c>
      <c r="AN92" s="34">
        <f>-'Kapital &amp; Finanzierung'!AN120</f>
        <v>0</v>
      </c>
    </row>
    <row r="93" spans="2:40" hidden="1" outlineLevel="1" x14ac:dyDescent="0.2">
      <c r="B93" s="19"/>
      <c r="C93" s="20"/>
      <c r="D93" s="24" t="s">
        <v>157</v>
      </c>
      <c r="E93" s="26"/>
      <c r="F93" s="34">
        <f>'Kapital &amp; Finanzierung'!F143</f>
        <v>0</v>
      </c>
      <c r="G93" s="34">
        <f>'Kapital &amp; Finanzierung'!G143</f>
        <v>0</v>
      </c>
      <c r="H93" s="34">
        <f>'Kapital &amp; Finanzierung'!H143</f>
        <v>0</v>
      </c>
      <c r="I93" s="34">
        <f>'Kapital &amp; Finanzierung'!I143</f>
        <v>0</v>
      </c>
      <c r="J93" s="34">
        <f>'Kapital &amp; Finanzierung'!J143</f>
        <v>0</v>
      </c>
      <c r="K93" s="34">
        <f>'Kapital &amp; Finanzierung'!K143</f>
        <v>0</v>
      </c>
      <c r="L93" s="34">
        <f>'Kapital &amp; Finanzierung'!L143</f>
        <v>0</v>
      </c>
      <c r="M93" s="34">
        <f>'Kapital &amp; Finanzierung'!M143</f>
        <v>0</v>
      </c>
      <c r="N93" s="34">
        <f>'Kapital &amp; Finanzierung'!N143</f>
        <v>0</v>
      </c>
      <c r="O93" s="34">
        <f>'Kapital &amp; Finanzierung'!O143</f>
        <v>0</v>
      </c>
      <c r="P93" s="34">
        <f>'Kapital &amp; Finanzierung'!P143</f>
        <v>0</v>
      </c>
      <c r="Q93" s="34">
        <f>'Kapital &amp; Finanzierung'!Q143</f>
        <v>0</v>
      </c>
      <c r="R93" s="34">
        <f>'Kapital &amp; Finanzierung'!R143</f>
        <v>0</v>
      </c>
      <c r="S93" s="34">
        <f>'Kapital &amp; Finanzierung'!S143</f>
        <v>0</v>
      </c>
      <c r="T93" s="34">
        <f>'Kapital &amp; Finanzierung'!T143</f>
        <v>0</v>
      </c>
      <c r="U93" s="34">
        <f>'Kapital &amp; Finanzierung'!U143</f>
        <v>0</v>
      </c>
      <c r="V93" s="34">
        <f>'Kapital &amp; Finanzierung'!V143</f>
        <v>0</v>
      </c>
      <c r="W93" s="34">
        <f>'Kapital &amp; Finanzierung'!W143</f>
        <v>0</v>
      </c>
      <c r="X93" s="34">
        <f>'Kapital &amp; Finanzierung'!X143</f>
        <v>0</v>
      </c>
      <c r="Y93" s="34">
        <f>'Kapital &amp; Finanzierung'!Y143</f>
        <v>0</v>
      </c>
      <c r="Z93" s="34">
        <f>'Kapital &amp; Finanzierung'!Z143</f>
        <v>0</v>
      </c>
      <c r="AA93" s="34">
        <f>'Kapital &amp; Finanzierung'!AA143</f>
        <v>0</v>
      </c>
      <c r="AB93" s="34">
        <f>'Kapital &amp; Finanzierung'!AB143</f>
        <v>0</v>
      </c>
      <c r="AC93" s="34">
        <f>'Kapital &amp; Finanzierung'!AC143</f>
        <v>0</v>
      </c>
      <c r="AD93" s="34">
        <f>'Kapital &amp; Finanzierung'!AD143</f>
        <v>0</v>
      </c>
      <c r="AE93" s="34">
        <f>'Kapital &amp; Finanzierung'!AE143</f>
        <v>0</v>
      </c>
      <c r="AF93" s="34">
        <f>'Kapital &amp; Finanzierung'!AF143</f>
        <v>0</v>
      </c>
      <c r="AG93" s="34">
        <f>'Kapital &amp; Finanzierung'!AG143</f>
        <v>0</v>
      </c>
      <c r="AH93" s="34">
        <f>'Kapital &amp; Finanzierung'!AH143</f>
        <v>0</v>
      </c>
      <c r="AI93" s="34">
        <f>'Kapital &amp; Finanzierung'!AI143</f>
        <v>0</v>
      </c>
      <c r="AJ93" s="34">
        <f>'Kapital &amp; Finanzierung'!AJ143</f>
        <v>0</v>
      </c>
      <c r="AK93" s="34">
        <f>'Kapital &amp; Finanzierung'!AK143</f>
        <v>0</v>
      </c>
      <c r="AL93" s="34">
        <f>'Kapital &amp; Finanzierung'!AL143</f>
        <v>0</v>
      </c>
      <c r="AM93" s="34">
        <f>'Kapital &amp; Finanzierung'!AM143</f>
        <v>0</v>
      </c>
      <c r="AN93" s="34">
        <f>'Kapital &amp; Finanzierung'!AN143</f>
        <v>0</v>
      </c>
    </row>
    <row r="94" spans="2:40" hidden="1" outlineLevel="1" x14ac:dyDescent="0.2">
      <c r="B94" s="19"/>
      <c r="C94" s="20"/>
      <c r="D94" s="24" t="s">
        <v>158</v>
      </c>
      <c r="E94" s="26"/>
      <c r="F94" s="34">
        <f>-'Kapital &amp; Finanzierung'!F141</f>
        <v>0</v>
      </c>
      <c r="G94" s="34">
        <f>-'Kapital &amp; Finanzierung'!G141</f>
        <v>0</v>
      </c>
      <c r="H94" s="34">
        <f>-'Kapital &amp; Finanzierung'!H141</f>
        <v>0</v>
      </c>
      <c r="I94" s="34">
        <f>-'Kapital &amp; Finanzierung'!I141</f>
        <v>0</v>
      </c>
      <c r="J94" s="34">
        <f>-'Kapital &amp; Finanzierung'!J141</f>
        <v>0</v>
      </c>
      <c r="K94" s="34">
        <f>-'Kapital &amp; Finanzierung'!K141</f>
        <v>0</v>
      </c>
      <c r="L94" s="34">
        <f>-'Kapital &amp; Finanzierung'!L141</f>
        <v>0</v>
      </c>
      <c r="M94" s="34">
        <f>-'Kapital &amp; Finanzierung'!M141</f>
        <v>0</v>
      </c>
      <c r="N94" s="34">
        <f>-'Kapital &amp; Finanzierung'!N141</f>
        <v>0</v>
      </c>
      <c r="O94" s="34">
        <f>-'Kapital &amp; Finanzierung'!O141</f>
        <v>0</v>
      </c>
      <c r="P94" s="34">
        <f>-'Kapital &amp; Finanzierung'!P141</f>
        <v>0</v>
      </c>
      <c r="Q94" s="34">
        <f>-'Kapital &amp; Finanzierung'!Q141</f>
        <v>0</v>
      </c>
      <c r="R94" s="34">
        <f>-'Kapital &amp; Finanzierung'!R141</f>
        <v>0</v>
      </c>
      <c r="S94" s="34">
        <f>-'Kapital &amp; Finanzierung'!S141</f>
        <v>0</v>
      </c>
      <c r="T94" s="34">
        <f>-'Kapital &amp; Finanzierung'!T141</f>
        <v>0</v>
      </c>
      <c r="U94" s="34">
        <f>-'Kapital &amp; Finanzierung'!U141</f>
        <v>0</v>
      </c>
      <c r="V94" s="34">
        <f>-'Kapital &amp; Finanzierung'!V141</f>
        <v>0</v>
      </c>
      <c r="W94" s="34">
        <f>-'Kapital &amp; Finanzierung'!W141</f>
        <v>0</v>
      </c>
      <c r="X94" s="34">
        <f>-'Kapital &amp; Finanzierung'!X141</f>
        <v>0</v>
      </c>
      <c r="Y94" s="34">
        <f>-'Kapital &amp; Finanzierung'!Y141</f>
        <v>0</v>
      </c>
      <c r="Z94" s="34">
        <f>-'Kapital &amp; Finanzierung'!Z141</f>
        <v>0</v>
      </c>
      <c r="AA94" s="34">
        <f>-'Kapital &amp; Finanzierung'!AA141</f>
        <v>0</v>
      </c>
      <c r="AB94" s="34">
        <f>-'Kapital &amp; Finanzierung'!AB141</f>
        <v>0</v>
      </c>
      <c r="AC94" s="34">
        <f>-'Kapital &amp; Finanzierung'!AC141</f>
        <v>0</v>
      </c>
      <c r="AD94" s="34">
        <f>-'Kapital &amp; Finanzierung'!AD141</f>
        <v>0</v>
      </c>
      <c r="AE94" s="34">
        <f>-'Kapital &amp; Finanzierung'!AE141</f>
        <v>0</v>
      </c>
      <c r="AF94" s="34">
        <f>-'Kapital &amp; Finanzierung'!AF141</f>
        <v>0</v>
      </c>
      <c r="AG94" s="34">
        <f>-'Kapital &amp; Finanzierung'!AG141</f>
        <v>0</v>
      </c>
      <c r="AH94" s="34">
        <f>-'Kapital &amp; Finanzierung'!AH141</f>
        <v>0</v>
      </c>
      <c r="AI94" s="34">
        <f>-'Kapital &amp; Finanzierung'!AI141</f>
        <v>0</v>
      </c>
      <c r="AJ94" s="34">
        <f>-'Kapital &amp; Finanzierung'!AJ141</f>
        <v>0</v>
      </c>
      <c r="AK94" s="34">
        <f>-'Kapital &amp; Finanzierung'!AK141</f>
        <v>0</v>
      </c>
      <c r="AL94" s="34">
        <f>-'Kapital &amp; Finanzierung'!AL141</f>
        <v>0</v>
      </c>
      <c r="AM94" s="34">
        <f>-'Kapital &amp; Finanzierung'!AM141</f>
        <v>0</v>
      </c>
      <c r="AN94" s="34">
        <f>-'Kapital &amp; Finanzierung'!AN141</f>
        <v>0</v>
      </c>
    </row>
    <row r="95" spans="2:40" hidden="1" outlineLevel="1" x14ac:dyDescent="0.2">
      <c r="B95" s="19"/>
      <c r="C95" s="20"/>
      <c r="D95" s="24" t="s">
        <v>105</v>
      </c>
      <c r="E95" s="26"/>
      <c r="F95" s="34">
        <f>'Kapital &amp; Finanzierung'!F152</f>
        <v>0</v>
      </c>
      <c r="G95" s="34">
        <f>'Kapital &amp; Finanzierung'!G152</f>
        <v>0</v>
      </c>
      <c r="H95" s="34">
        <f>'Kapital &amp; Finanzierung'!H152</f>
        <v>0</v>
      </c>
      <c r="I95" s="34">
        <f>'Kapital &amp; Finanzierung'!I152</f>
        <v>0</v>
      </c>
      <c r="J95" s="34">
        <f>'Kapital &amp; Finanzierung'!J152</f>
        <v>0</v>
      </c>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row>
    <row r="96" spans="2:40" hidden="1" outlineLevel="1" x14ac:dyDescent="0.2">
      <c r="B96" s="19"/>
      <c r="C96" s="20"/>
      <c r="D96" s="24" t="s">
        <v>163</v>
      </c>
      <c r="E96" s="26"/>
      <c r="F96" s="34">
        <f>'Kapital &amp; Finanzierung'!F156</f>
        <v>0</v>
      </c>
      <c r="G96" s="34">
        <f>'Kapital &amp; Finanzierung'!G156</f>
        <v>0</v>
      </c>
      <c r="H96" s="34">
        <f>'Kapital &amp; Finanzierung'!H156</f>
        <v>0</v>
      </c>
      <c r="I96" s="34">
        <f>'Kapital &amp; Finanzierung'!I156</f>
        <v>0</v>
      </c>
      <c r="J96" s="34">
        <f>'Kapital &amp; Finanzierung'!J156</f>
        <v>0</v>
      </c>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row>
    <row r="97" spans="2:40" hidden="1" outlineLevel="1" x14ac:dyDescent="0.2">
      <c r="B97" s="19"/>
      <c r="C97" s="20"/>
      <c r="D97" s="24" t="s">
        <v>164</v>
      </c>
      <c r="E97" s="26"/>
      <c r="F97" s="34">
        <f>'Kapital &amp; Finanzierung'!F160</f>
        <v>0</v>
      </c>
      <c r="G97" s="34">
        <f>'Kapital &amp; Finanzierung'!G160</f>
        <v>0</v>
      </c>
      <c r="H97" s="34">
        <f>'Kapital &amp; Finanzierung'!H160</f>
        <v>0</v>
      </c>
      <c r="I97" s="34">
        <f>'Kapital &amp; Finanzierung'!I160</f>
        <v>0</v>
      </c>
      <c r="J97" s="34">
        <f>'Kapital &amp; Finanzierung'!J160</f>
        <v>0</v>
      </c>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row>
    <row r="98" spans="2:40" collapsed="1" x14ac:dyDescent="0.2">
      <c r="B98" s="19"/>
      <c r="C98" s="20"/>
      <c r="D98" s="309" t="s">
        <v>9</v>
      </c>
      <c r="E98" s="310"/>
      <c r="F98" s="311">
        <f t="shared" ref="F98:AN98" si="10">SUM(F84:F97)</f>
        <v>0</v>
      </c>
      <c r="G98" s="311">
        <f t="shared" si="10"/>
        <v>0</v>
      </c>
      <c r="H98" s="311">
        <f t="shared" si="10"/>
        <v>0</v>
      </c>
      <c r="I98" s="311">
        <f t="shared" si="10"/>
        <v>0</v>
      </c>
      <c r="J98" s="311">
        <f t="shared" si="10"/>
        <v>0</v>
      </c>
      <c r="K98" s="311">
        <f t="shared" si="10"/>
        <v>0</v>
      </c>
      <c r="L98" s="311">
        <f t="shared" si="10"/>
        <v>0</v>
      </c>
      <c r="M98" s="311">
        <f t="shared" si="10"/>
        <v>0</v>
      </c>
      <c r="N98" s="311">
        <f t="shared" si="10"/>
        <v>0</v>
      </c>
      <c r="O98" s="311">
        <f t="shared" si="10"/>
        <v>0</v>
      </c>
      <c r="P98" s="311">
        <f t="shared" si="10"/>
        <v>0</v>
      </c>
      <c r="Q98" s="311">
        <f t="shared" si="10"/>
        <v>0</v>
      </c>
      <c r="R98" s="311">
        <f t="shared" si="10"/>
        <v>0</v>
      </c>
      <c r="S98" s="311">
        <f t="shared" si="10"/>
        <v>0</v>
      </c>
      <c r="T98" s="311">
        <f t="shared" si="10"/>
        <v>0</v>
      </c>
      <c r="U98" s="311">
        <f t="shared" si="10"/>
        <v>0</v>
      </c>
      <c r="V98" s="311">
        <f t="shared" si="10"/>
        <v>0</v>
      </c>
      <c r="W98" s="311">
        <f t="shared" si="10"/>
        <v>0</v>
      </c>
      <c r="X98" s="311">
        <f t="shared" si="10"/>
        <v>0</v>
      </c>
      <c r="Y98" s="311">
        <f t="shared" si="10"/>
        <v>0</v>
      </c>
      <c r="Z98" s="311">
        <f t="shared" si="10"/>
        <v>0</v>
      </c>
      <c r="AA98" s="311">
        <f t="shared" si="10"/>
        <v>0</v>
      </c>
      <c r="AB98" s="311">
        <f t="shared" si="10"/>
        <v>0</v>
      </c>
      <c r="AC98" s="311">
        <f t="shared" si="10"/>
        <v>0</v>
      </c>
      <c r="AD98" s="311">
        <f t="shared" si="10"/>
        <v>0</v>
      </c>
      <c r="AE98" s="311">
        <f t="shared" si="10"/>
        <v>0</v>
      </c>
      <c r="AF98" s="311">
        <f t="shared" si="10"/>
        <v>0</v>
      </c>
      <c r="AG98" s="311">
        <f t="shared" si="10"/>
        <v>0</v>
      </c>
      <c r="AH98" s="311">
        <f t="shared" si="10"/>
        <v>0</v>
      </c>
      <c r="AI98" s="311">
        <f t="shared" si="10"/>
        <v>0</v>
      </c>
      <c r="AJ98" s="311">
        <f t="shared" si="10"/>
        <v>0</v>
      </c>
      <c r="AK98" s="311">
        <f t="shared" si="10"/>
        <v>0</v>
      </c>
      <c r="AL98" s="311">
        <f t="shared" si="10"/>
        <v>0</v>
      </c>
      <c r="AM98" s="311">
        <f t="shared" si="10"/>
        <v>0</v>
      </c>
      <c r="AN98" s="311">
        <f t="shared" si="10"/>
        <v>0</v>
      </c>
    </row>
    <row r="99" spans="2:40" x14ac:dyDescent="0.2">
      <c r="B99" s="19"/>
      <c r="C99" s="20"/>
      <c r="D99" s="21"/>
      <c r="E99" s="170"/>
      <c r="F99" s="28"/>
      <c r="G99" s="28"/>
      <c r="H99" s="28"/>
      <c r="I99" s="28"/>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row>
    <row r="100" spans="2:40" x14ac:dyDescent="0.2">
      <c r="B100" s="17" t="s">
        <v>218</v>
      </c>
      <c r="C100" s="312" t="s">
        <v>14</v>
      </c>
      <c r="D100" s="206"/>
      <c r="E100" s="170"/>
      <c r="F100" s="28"/>
      <c r="G100" s="28"/>
      <c r="H100" s="28"/>
      <c r="I100" s="28"/>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row>
    <row r="101" spans="2:40" hidden="1" outlineLevel="1" x14ac:dyDescent="0.2">
      <c r="B101" s="19"/>
      <c r="C101" s="20"/>
      <c r="D101" s="24" t="s">
        <v>179</v>
      </c>
      <c r="E101" s="26"/>
      <c r="F101" s="34">
        <f>-'Kapital &amp; Finanzierung'!F14</f>
        <v>0</v>
      </c>
      <c r="G101" s="34">
        <f>-'Kapital &amp; Finanzierung'!G14</f>
        <v>0</v>
      </c>
      <c r="H101" s="34">
        <f>-'Kapital &amp; Finanzierung'!H14</f>
        <v>0</v>
      </c>
      <c r="I101" s="34">
        <f>-'Kapital &amp; Finanzierung'!I14</f>
        <v>0</v>
      </c>
      <c r="J101" s="34">
        <f>-'Kapital &amp; Finanzierung'!J14</f>
        <v>0</v>
      </c>
      <c r="K101" s="34">
        <f>-'Kapital &amp; Finanzierung'!K14</f>
        <v>0</v>
      </c>
      <c r="L101" s="34">
        <f>-'Kapital &amp; Finanzierung'!L14</f>
        <v>0</v>
      </c>
      <c r="M101" s="34">
        <f>-'Kapital &amp; Finanzierung'!M14</f>
        <v>0</v>
      </c>
      <c r="N101" s="34">
        <f>-'Kapital &amp; Finanzierung'!N14</f>
        <v>0</v>
      </c>
      <c r="O101" s="34">
        <f>-'Kapital &amp; Finanzierung'!O14</f>
        <v>0</v>
      </c>
      <c r="P101" s="34">
        <f>-'Kapital &amp; Finanzierung'!P14</f>
        <v>0</v>
      </c>
      <c r="Q101" s="34">
        <f>-'Kapital &amp; Finanzierung'!Q14</f>
        <v>0</v>
      </c>
      <c r="R101" s="34">
        <f>-'Kapital &amp; Finanzierung'!R14</f>
        <v>0</v>
      </c>
      <c r="S101" s="34">
        <f>-'Kapital &amp; Finanzierung'!S14</f>
        <v>0</v>
      </c>
      <c r="T101" s="34">
        <f>-'Kapital &amp; Finanzierung'!T14</f>
        <v>0</v>
      </c>
      <c r="U101" s="34">
        <f>-'Kapital &amp; Finanzierung'!U14</f>
        <v>0</v>
      </c>
      <c r="V101" s="34">
        <f>-'Kapital &amp; Finanzierung'!V14</f>
        <v>0</v>
      </c>
      <c r="W101" s="34">
        <f>-'Kapital &amp; Finanzierung'!W14</f>
        <v>0</v>
      </c>
      <c r="X101" s="34">
        <f>-'Kapital &amp; Finanzierung'!X14</f>
        <v>0</v>
      </c>
      <c r="Y101" s="34">
        <f>-'Kapital &amp; Finanzierung'!Y14</f>
        <v>0</v>
      </c>
      <c r="Z101" s="34">
        <f>-'Kapital &amp; Finanzierung'!Z14</f>
        <v>0</v>
      </c>
      <c r="AA101" s="34">
        <f>-'Kapital &amp; Finanzierung'!AA14</f>
        <v>0</v>
      </c>
      <c r="AB101" s="34">
        <f>-'Kapital &amp; Finanzierung'!AB14</f>
        <v>0</v>
      </c>
      <c r="AC101" s="34">
        <f>-'Kapital &amp; Finanzierung'!AC14</f>
        <v>0</v>
      </c>
      <c r="AD101" s="34">
        <f>-'Kapital &amp; Finanzierung'!AD14</f>
        <v>0</v>
      </c>
      <c r="AE101" s="34">
        <f>-'Kapital &amp; Finanzierung'!AE14</f>
        <v>0</v>
      </c>
      <c r="AF101" s="34">
        <f>-'Kapital &amp; Finanzierung'!AF14</f>
        <v>0</v>
      </c>
      <c r="AG101" s="34">
        <f>-'Kapital &amp; Finanzierung'!AG14</f>
        <v>0</v>
      </c>
      <c r="AH101" s="34">
        <f>-'Kapital &amp; Finanzierung'!AH14</f>
        <v>0</v>
      </c>
      <c r="AI101" s="34">
        <f>-'Kapital &amp; Finanzierung'!AI14</f>
        <v>0</v>
      </c>
      <c r="AJ101" s="34">
        <f>-'Kapital &amp; Finanzierung'!AJ14</f>
        <v>0</v>
      </c>
      <c r="AK101" s="34">
        <f>-'Kapital &amp; Finanzierung'!AK14</f>
        <v>0</v>
      </c>
      <c r="AL101" s="34">
        <f>-'Kapital &amp; Finanzierung'!AL14</f>
        <v>0</v>
      </c>
      <c r="AM101" s="34">
        <f>-'Kapital &amp; Finanzierung'!AM14</f>
        <v>0</v>
      </c>
      <c r="AN101" s="34">
        <f>-'Kapital &amp; Finanzierung'!AN14</f>
        <v>0</v>
      </c>
    </row>
    <row r="102" spans="2:40" hidden="1" outlineLevel="1" x14ac:dyDescent="0.2">
      <c r="B102" s="19"/>
      <c r="C102" s="20"/>
      <c r="D102" s="24" t="s">
        <v>180</v>
      </c>
      <c r="E102" s="26"/>
      <c r="F102" s="34">
        <f>-'Kapital &amp; Finanzierung'!F26</f>
        <v>0</v>
      </c>
      <c r="G102" s="34">
        <f>-'Kapital &amp; Finanzierung'!G26</f>
        <v>0</v>
      </c>
      <c r="H102" s="34">
        <f>-'Kapital &amp; Finanzierung'!H26</f>
        <v>0</v>
      </c>
      <c r="I102" s="34">
        <f>-'Kapital &amp; Finanzierung'!I26</f>
        <v>0</v>
      </c>
      <c r="J102" s="34">
        <f>-'Kapital &amp; Finanzierung'!J26</f>
        <v>0</v>
      </c>
      <c r="K102" s="34">
        <f>-'Kapital &amp; Finanzierung'!K26</f>
        <v>0</v>
      </c>
      <c r="L102" s="34">
        <f>-'Kapital &amp; Finanzierung'!L26</f>
        <v>0</v>
      </c>
      <c r="M102" s="34">
        <f>-'Kapital &amp; Finanzierung'!M26</f>
        <v>0</v>
      </c>
      <c r="N102" s="34">
        <f>-'Kapital &amp; Finanzierung'!N26</f>
        <v>0</v>
      </c>
      <c r="O102" s="34">
        <f>-'Kapital &amp; Finanzierung'!O26</f>
        <v>0</v>
      </c>
      <c r="P102" s="34">
        <f>-'Kapital &amp; Finanzierung'!P26</f>
        <v>0</v>
      </c>
      <c r="Q102" s="34">
        <f>-'Kapital &amp; Finanzierung'!Q26</f>
        <v>0</v>
      </c>
      <c r="R102" s="34">
        <f>-'Kapital &amp; Finanzierung'!R26</f>
        <v>0</v>
      </c>
      <c r="S102" s="34">
        <f>-'Kapital &amp; Finanzierung'!S26</f>
        <v>0</v>
      </c>
      <c r="T102" s="34">
        <f>-'Kapital &amp; Finanzierung'!T26</f>
        <v>0</v>
      </c>
      <c r="U102" s="34">
        <f>-'Kapital &amp; Finanzierung'!U26</f>
        <v>0</v>
      </c>
      <c r="V102" s="34">
        <f>-'Kapital &amp; Finanzierung'!V26</f>
        <v>0</v>
      </c>
      <c r="W102" s="34">
        <f>-'Kapital &amp; Finanzierung'!W26</f>
        <v>0</v>
      </c>
      <c r="X102" s="34">
        <f>-'Kapital &amp; Finanzierung'!X26</f>
        <v>0</v>
      </c>
      <c r="Y102" s="34">
        <f>-'Kapital &amp; Finanzierung'!Y26</f>
        <v>0</v>
      </c>
      <c r="Z102" s="34">
        <f>-'Kapital &amp; Finanzierung'!Z26</f>
        <v>0</v>
      </c>
      <c r="AA102" s="34">
        <f>-'Kapital &amp; Finanzierung'!AA26</f>
        <v>0</v>
      </c>
      <c r="AB102" s="34">
        <f>-'Kapital &amp; Finanzierung'!AB26</f>
        <v>0</v>
      </c>
      <c r="AC102" s="34">
        <f>-'Kapital &amp; Finanzierung'!AC26</f>
        <v>0</v>
      </c>
      <c r="AD102" s="34">
        <f>-'Kapital &amp; Finanzierung'!AD26</f>
        <v>0</v>
      </c>
      <c r="AE102" s="34">
        <f>-'Kapital &amp; Finanzierung'!AE26</f>
        <v>0</v>
      </c>
      <c r="AF102" s="34">
        <f>-'Kapital &amp; Finanzierung'!AF26</f>
        <v>0</v>
      </c>
      <c r="AG102" s="34">
        <f>-'Kapital &amp; Finanzierung'!AG26</f>
        <v>0</v>
      </c>
      <c r="AH102" s="34">
        <f>-'Kapital &amp; Finanzierung'!AH26</f>
        <v>0</v>
      </c>
      <c r="AI102" s="34">
        <f>-'Kapital &amp; Finanzierung'!AI26</f>
        <v>0</v>
      </c>
      <c r="AJ102" s="34">
        <f>-'Kapital &amp; Finanzierung'!AJ26</f>
        <v>0</v>
      </c>
      <c r="AK102" s="34">
        <f>-'Kapital &amp; Finanzierung'!AK26</f>
        <v>0</v>
      </c>
      <c r="AL102" s="34">
        <f>-'Kapital &amp; Finanzierung'!AL26</f>
        <v>0</v>
      </c>
      <c r="AM102" s="34">
        <f>-'Kapital &amp; Finanzierung'!AM26</f>
        <v>0</v>
      </c>
      <c r="AN102" s="34">
        <f>-'Kapital &amp; Finanzierung'!AN26</f>
        <v>0</v>
      </c>
    </row>
    <row r="103" spans="2:40" hidden="1" outlineLevel="1" x14ac:dyDescent="0.2">
      <c r="B103" s="19"/>
      <c r="C103" s="20"/>
      <c r="D103" s="24" t="s">
        <v>181</v>
      </c>
      <c r="E103" s="26"/>
      <c r="F103" s="34">
        <f>-'Kapital &amp; Finanzierung'!F38</f>
        <v>0</v>
      </c>
      <c r="G103" s="34">
        <f>-'Kapital &amp; Finanzierung'!G38</f>
        <v>0</v>
      </c>
      <c r="H103" s="34">
        <f>-'Kapital &amp; Finanzierung'!H38</f>
        <v>0</v>
      </c>
      <c r="I103" s="34">
        <f>-'Kapital &amp; Finanzierung'!I38</f>
        <v>0</v>
      </c>
      <c r="J103" s="34">
        <f>-'Kapital &amp; Finanzierung'!J38</f>
        <v>0</v>
      </c>
      <c r="K103" s="34">
        <f>-'Kapital &amp; Finanzierung'!K38</f>
        <v>0</v>
      </c>
      <c r="L103" s="34">
        <f>-'Kapital &amp; Finanzierung'!L38</f>
        <v>0</v>
      </c>
      <c r="M103" s="34">
        <f>-'Kapital &amp; Finanzierung'!M38</f>
        <v>0</v>
      </c>
      <c r="N103" s="34">
        <f>-'Kapital &amp; Finanzierung'!N38</f>
        <v>0</v>
      </c>
      <c r="O103" s="34">
        <f>-'Kapital &amp; Finanzierung'!O38</f>
        <v>0</v>
      </c>
      <c r="P103" s="34">
        <f>-'Kapital &amp; Finanzierung'!P38</f>
        <v>0</v>
      </c>
      <c r="Q103" s="34">
        <f>-'Kapital &amp; Finanzierung'!Q38</f>
        <v>0</v>
      </c>
      <c r="R103" s="34">
        <f>-'Kapital &amp; Finanzierung'!R38</f>
        <v>0</v>
      </c>
      <c r="S103" s="34">
        <f>-'Kapital &amp; Finanzierung'!S38</f>
        <v>0</v>
      </c>
      <c r="T103" s="34">
        <f>-'Kapital &amp; Finanzierung'!T38</f>
        <v>0</v>
      </c>
      <c r="U103" s="34">
        <f>-'Kapital &amp; Finanzierung'!U38</f>
        <v>0</v>
      </c>
      <c r="V103" s="34">
        <f>-'Kapital &amp; Finanzierung'!V38</f>
        <v>0</v>
      </c>
      <c r="W103" s="34">
        <f>-'Kapital &amp; Finanzierung'!W38</f>
        <v>0</v>
      </c>
      <c r="X103" s="34">
        <f>-'Kapital &amp; Finanzierung'!X38</f>
        <v>0</v>
      </c>
      <c r="Y103" s="34">
        <f>-'Kapital &amp; Finanzierung'!Y38</f>
        <v>0</v>
      </c>
      <c r="Z103" s="34">
        <f>-'Kapital &amp; Finanzierung'!Z38</f>
        <v>0</v>
      </c>
      <c r="AA103" s="34">
        <f>-'Kapital &amp; Finanzierung'!AA38</f>
        <v>0</v>
      </c>
      <c r="AB103" s="34">
        <f>-'Kapital &amp; Finanzierung'!AB38</f>
        <v>0</v>
      </c>
      <c r="AC103" s="34">
        <f>-'Kapital &amp; Finanzierung'!AC38</f>
        <v>0</v>
      </c>
      <c r="AD103" s="34">
        <f>-'Kapital &amp; Finanzierung'!AD38</f>
        <v>0</v>
      </c>
      <c r="AE103" s="34">
        <f>-'Kapital &amp; Finanzierung'!AE38</f>
        <v>0</v>
      </c>
      <c r="AF103" s="34">
        <f>-'Kapital &amp; Finanzierung'!AF38</f>
        <v>0</v>
      </c>
      <c r="AG103" s="34">
        <f>-'Kapital &amp; Finanzierung'!AG38</f>
        <v>0</v>
      </c>
      <c r="AH103" s="34">
        <f>-'Kapital &amp; Finanzierung'!AH38</f>
        <v>0</v>
      </c>
      <c r="AI103" s="34">
        <f>-'Kapital &amp; Finanzierung'!AI38</f>
        <v>0</v>
      </c>
      <c r="AJ103" s="34">
        <f>-'Kapital &amp; Finanzierung'!AJ38</f>
        <v>0</v>
      </c>
      <c r="AK103" s="34">
        <f>-'Kapital &amp; Finanzierung'!AK38</f>
        <v>0</v>
      </c>
      <c r="AL103" s="34">
        <f>-'Kapital &amp; Finanzierung'!AL38</f>
        <v>0</v>
      </c>
      <c r="AM103" s="34">
        <f>-'Kapital &amp; Finanzierung'!AM38</f>
        <v>0</v>
      </c>
      <c r="AN103" s="34">
        <f>-'Kapital &amp; Finanzierung'!AN38</f>
        <v>0</v>
      </c>
    </row>
    <row r="104" spans="2:40" hidden="1" outlineLevel="1" x14ac:dyDescent="0.2">
      <c r="B104" s="19"/>
      <c r="C104" s="20"/>
      <c r="D104" s="24" t="s">
        <v>177</v>
      </c>
      <c r="E104" s="26"/>
      <c r="F104" s="34">
        <f>-'Kapital &amp; Finanzierung'!F51</f>
        <v>0</v>
      </c>
      <c r="G104" s="34">
        <f>-'Kapital &amp; Finanzierung'!G51</f>
        <v>0</v>
      </c>
      <c r="H104" s="34">
        <f>-'Kapital &amp; Finanzierung'!H51</f>
        <v>0</v>
      </c>
      <c r="I104" s="34">
        <f>-'Kapital &amp; Finanzierung'!I51</f>
        <v>0</v>
      </c>
      <c r="J104" s="34">
        <f>-'Kapital &amp; Finanzierung'!J51</f>
        <v>0</v>
      </c>
      <c r="K104" s="34">
        <f>-'Kapital &amp; Finanzierung'!K51</f>
        <v>0</v>
      </c>
      <c r="L104" s="34">
        <f>-'Kapital &amp; Finanzierung'!L51</f>
        <v>0</v>
      </c>
      <c r="M104" s="34">
        <f>-'Kapital &amp; Finanzierung'!M51</f>
        <v>0</v>
      </c>
      <c r="N104" s="34">
        <f>-'Kapital &amp; Finanzierung'!N51</f>
        <v>0</v>
      </c>
      <c r="O104" s="34">
        <f>-'Kapital &amp; Finanzierung'!O51</f>
        <v>0</v>
      </c>
      <c r="P104" s="34">
        <f>-'Kapital &amp; Finanzierung'!P51</f>
        <v>0</v>
      </c>
      <c r="Q104" s="34">
        <f>-'Kapital &amp; Finanzierung'!Q51</f>
        <v>0</v>
      </c>
      <c r="R104" s="34">
        <f>-'Kapital &amp; Finanzierung'!R51</f>
        <v>0</v>
      </c>
      <c r="S104" s="34">
        <f>-'Kapital &amp; Finanzierung'!S51</f>
        <v>0</v>
      </c>
      <c r="T104" s="34">
        <f>-'Kapital &amp; Finanzierung'!T51</f>
        <v>0</v>
      </c>
      <c r="U104" s="34">
        <f>-'Kapital &amp; Finanzierung'!U51</f>
        <v>0</v>
      </c>
      <c r="V104" s="34">
        <f>-'Kapital &amp; Finanzierung'!V51</f>
        <v>0</v>
      </c>
      <c r="W104" s="34">
        <f>-'Kapital &amp; Finanzierung'!W51</f>
        <v>0</v>
      </c>
      <c r="X104" s="34">
        <f>-'Kapital &amp; Finanzierung'!X51</f>
        <v>0</v>
      </c>
      <c r="Y104" s="34">
        <f>-'Kapital &amp; Finanzierung'!Y51</f>
        <v>0</v>
      </c>
      <c r="Z104" s="34">
        <f>-'Kapital &amp; Finanzierung'!Z51</f>
        <v>0</v>
      </c>
      <c r="AA104" s="34">
        <f>-'Kapital &amp; Finanzierung'!AA51</f>
        <v>0</v>
      </c>
      <c r="AB104" s="34">
        <f>-'Kapital &amp; Finanzierung'!AB51</f>
        <v>0</v>
      </c>
      <c r="AC104" s="34">
        <f>-'Kapital &amp; Finanzierung'!AC51</f>
        <v>0</v>
      </c>
      <c r="AD104" s="34">
        <f>-'Kapital &amp; Finanzierung'!AD51</f>
        <v>0</v>
      </c>
      <c r="AE104" s="34">
        <f>-'Kapital &amp; Finanzierung'!AE51</f>
        <v>0</v>
      </c>
      <c r="AF104" s="34">
        <f>-'Kapital &amp; Finanzierung'!AF51</f>
        <v>0</v>
      </c>
      <c r="AG104" s="34">
        <f>-'Kapital &amp; Finanzierung'!AG51</f>
        <v>0</v>
      </c>
      <c r="AH104" s="34">
        <f>-'Kapital &amp; Finanzierung'!AH51</f>
        <v>0</v>
      </c>
      <c r="AI104" s="34">
        <f>-'Kapital &amp; Finanzierung'!AI51</f>
        <v>0</v>
      </c>
      <c r="AJ104" s="34">
        <f>-'Kapital &amp; Finanzierung'!AJ51</f>
        <v>0</v>
      </c>
      <c r="AK104" s="34">
        <f>-'Kapital &amp; Finanzierung'!AK51</f>
        <v>0</v>
      </c>
      <c r="AL104" s="34">
        <f>-'Kapital &amp; Finanzierung'!AL51</f>
        <v>0</v>
      </c>
      <c r="AM104" s="34">
        <f>-'Kapital &amp; Finanzierung'!AM51</f>
        <v>0</v>
      </c>
      <c r="AN104" s="34">
        <f>-'Kapital &amp; Finanzierung'!AN51</f>
        <v>0</v>
      </c>
    </row>
    <row r="105" spans="2:40" hidden="1" outlineLevel="1" x14ac:dyDescent="0.2">
      <c r="B105" s="19"/>
      <c r="C105" s="20"/>
      <c r="D105" s="24" t="s">
        <v>178</v>
      </c>
      <c r="E105" s="26"/>
      <c r="F105" s="34">
        <f>-'Kapital &amp; Finanzierung'!F64</f>
        <v>0</v>
      </c>
      <c r="G105" s="34">
        <f>-'Kapital &amp; Finanzierung'!G64</f>
        <v>0</v>
      </c>
      <c r="H105" s="34">
        <f>-'Kapital &amp; Finanzierung'!H64</f>
        <v>0</v>
      </c>
      <c r="I105" s="34">
        <f>-'Kapital &amp; Finanzierung'!I64</f>
        <v>0</v>
      </c>
      <c r="J105" s="34">
        <f>-'Kapital &amp; Finanzierung'!J64</f>
        <v>0</v>
      </c>
      <c r="K105" s="34">
        <f>-'Kapital &amp; Finanzierung'!K64</f>
        <v>0</v>
      </c>
      <c r="L105" s="34">
        <f>-'Kapital &amp; Finanzierung'!L64</f>
        <v>0</v>
      </c>
      <c r="M105" s="34">
        <f>-'Kapital &amp; Finanzierung'!M64</f>
        <v>0</v>
      </c>
      <c r="N105" s="34">
        <f>-'Kapital &amp; Finanzierung'!N64</f>
        <v>0</v>
      </c>
      <c r="O105" s="34">
        <f>-'Kapital &amp; Finanzierung'!O64</f>
        <v>0</v>
      </c>
      <c r="P105" s="34">
        <f>-'Kapital &amp; Finanzierung'!P64</f>
        <v>0</v>
      </c>
      <c r="Q105" s="34">
        <f>-'Kapital &amp; Finanzierung'!Q64</f>
        <v>0</v>
      </c>
      <c r="R105" s="34">
        <f>-'Kapital &amp; Finanzierung'!R64</f>
        <v>0</v>
      </c>
      <c r="S105" s="34">
        <f>-'Kapital &amp; Finanzierung'!S64</f>
        <v>0</v>
      </c>
      <c r="T105" s="34">
        <f>-'Kapital &amp; Finanzierung'!T64</f>
        <v>0</v>
      </c>
      <c r="U105" s="34">
        <f>-'Kapital &amp; Finanzierung'!U64</f>
        <v>0</v>
      </c>
      <c r="V105" s="34">
        <f>-'Kapital &amp; Finanzierung'!V64</f>
        <v>0</v>
      </c>
      <c r="W105" s="34">
        <f>-'Kapital &amp; Finanzierung'!W64</f>
        <v>0</v>
      </c>
      <c r="X105" s="34">
        <f>-'Kapital &amp; Finanzierung'!X64</f>
        <v>0</v>
      </c>
      <c r="Y105" s="34">
        <f>-'Kapital &amp; Finanzierung'!Y64</f>
        <v>0</v>
      </c>
      <c r="Z105" s="34">
        <f>-'Kapital &amp; Finanzierung'!Z64</f>
        <v>0</v>
      </c>
      <c r="AA105" s="34">
        <f>-'Kapital &amp; Finanzierung'!AA64</f>
        <v>0</v>
      </c>
      <c r="AB105" s="34">
        <f>-'Kapital &amp; Finanzierung'!AB64</f>
        <v>0</v>
      </c>
      <c r="AC105" s="34">
        <f>-'Kapital &amp; Finanzierung'!AC64</f>
        <v>0</v>
      </c>
      <c r="AD105" s="34">
        <f>-'Kapital &amp; Finanzierung'!AD64</f>
        <v>0</v>
      </c>
      <c r="AE105" s="34">
        <f>-'Kapital &amp; Finanzierung'!AE64</f>
        <v>0</v>
      </c>
      <c r="AF105" s="34">
        <f>-'Kapital &amp; Finanzierung'!AF64</f>
        <v>0</v>
      </c>
      <c r="AG105" s="34">
        <f>-'Kapital &amp; Finanzierung'!AG64</f>
        <v>0</v>
      </c>
      <c r="AH105" s="34">
        <f>-'Kapital &amp; Finanzierung'!AH64</f>
        <v>0</v>
      </c>
      <c r="AI105" s="34">
        <f>-'Kapital &amp; Finanzierung'!AI64</f>
        <v>0</v>
      </c>
      <c r="AJ105" s="34">
        <f>-'Kapital &amp; Finanzierung'!AJ64</f>
        <v>0</v>
      </c>
      <c r="AK105" s="34">
        <f>-'Kapital &amp; Finanzierung'!AK64</f>
        <v>0</v>
      </c>
      <c r="AL105" s="34">
        <f>-'Kapital &amp; Finanzierung'!AL64</f>
        <v>0</v>
      </c>
      <c r="AM105" s="34">
        <f>-'Kapital &amp; Finanzierung'!AM64</f>
        <v>0</v>
      </c>
      <c r="AN105" s="34">
        <f>-'Kapital &amp; Finanzierung'!AN64</f>
        <v>0</v>
      </c>
    </row>
    <row r="106" spans="2:40" hidden="1" outlineLevel="1" x14ac:dyDescent="0.2">
      <c r="B106" s="19"/>
      <c r="C106" s="20"/>
      <c r="D106" s="24" t="s">
        <v>159</v>
      </c>
      <c r="E106" s="26"/>
      <c r="F106" s="34">
        <f>-'Kapital &amp; Finanzierung'!F85-'Kapital &amp; Finanzierung'!F73</f>
        <v>0</v>
      </c>
      <c r="G106" s="34">
        <f>-'Kapital &amp; Finanzierung'!G85-'Kapital &amp; Finanzierung'!G73</f>
        <v>0</v>
      </c>
      <c r="H106" s="34">
        <f>-'Kapital &amp; Finanzierung'!H85-'Kapital &amp; Finanzierung'!H73</f>
        <v>0</v>
      </c>
      <c r="I106" s="34">
        <f>-'Kapital &amp; Finanzierung'!I85-'Kapital &amp; Finanzierung'!I73</f>
        <v>0</v>
      </c>
      <c r="J106" s="34">
        <f>-'Kapital &amp; Finanzierung'!J85-'Kapital &amp; Finanzierung'!J73</f>
        <v>0</v>
      </c>
      <c r="K106" s="34">
        <f>-'Kapital &amp; Finanzierung'!K85-'Kapital &amp; Finanzierung'!K73</f>
        <v>0</v>
      </c>
      <c r="L106" s="34">
        <f>-'Kapital &amp; Finanzierung'!L85-'Kapital &amp; Finanzierung'!L73</f>
        <v>0</v>
      </c>
      <c r="M106" s="34">
        <f>-'Kapital &amp; Finanzierung'!M85-'Kapital &amp; Finanzierung'!M73</f>
        <v>0</v>
      </c>
      <c r="N106" s="34">
        <f>-'Kapital &amp; Finanzierung'!N85-'Kapital &amp; Finanzierung'!N73</f>
        <v>0</v>
      </c>
      <c r="O106" s="34">
        <f>-'Kapital &amp; Finanzierung'!O85-'Kapital &amp; Finanzierung'!O73</f>
        <v>0</v>
      </c>
      <c r="P106" s="34">
        <f>-'Kapital &amp; Finanzierung'!P85-'Kapital &amp; Finanzierung'!P73</f>
        <v>0</v>
      </c>
      <c r="Q106" s="34">
        <f>-'Kapital &amp; Finanzierung'!Q85-'Kapital &amp; Finanzierung'!Q73</f>
        <v>0</v>
      </c>
      <c r="R106" s="34">
        <f>-'Kapital &amp; Finanzierung'!R85-'Kapital &amp; Finanzierung'!R73</f>
        <v>0</v>
      </c>
      <c r="S106" s="34">
        <f>-'Kapital &amp; Finanzierung'!S85-'Kapital &amp; Finanzierung'!S73</f>
        <v>0</v>
      </c>
      <c r="T106" s="34">
        <f>-'Kapital &amp; Finanzierung'!T85-'Kapital &amp; Finanzierung'!T73</f>
        <v>0</v>
      </c>
      <c r="U106" s="34">
        <f>-'Kapital &amp; Finanzierung'!U85-'Kapital &amp; Finanzierung'!U73</f>
        <v>0</v>
      </c>
      <c r="V106" s="34">
        <f>-'Kapital &amp; Finanzierung'!V85-'Kapital &amp; Finanzierung'!V73</f>
        <v>0</v>
      </c>
      <c r="W106" s="34">
        <f>-'Kapital &amp; Finanzierung'!W85-'Kapital &amp; Finanzierung'!W73</f>
        <v>0</v>
      </c>
      <c r="X106" s="34">
        <f>-'Kapital &amp; Finanzierung'!X85-'Kapital &amp; Finanzierung'!X73</f>
        <v>0</v>
      </c>
      <c r="Y106" s="34">
        <f>-'Kapital &amp; Finanzierung'!Y85-'Kapital &amp; Finanzierung'!Y73</f>
        <v>0</v>
      </c>
      <c r="Z106" s="34">
        <f>-'Kapital &amp; Finanzierung'!Z85-'Kapital &amp; Finanzierung'!Z73</f>
        <v>0</v>
      </c>
      <c r="AA106" s="34">
        <f>-'Kapital &amp; Finanzierung'!AA85-'Kapital &amp; Finanzierung'!AA73</f>
        <v>0</v>
      </c>
      <c r="AB106" s="34">
        <f>-'Kapital &amp; Finanzierung'!AB85-'Kapital &amp; Finanzierung'!AB73</f>
        <v>0</v>
      </c>
      <c r="AC106" s="34">
        <f>-'Kapital &amp; Finanzierung'!AC85-'Kapital &amp; Finanzierung'!AC73</f>
        <v>0</v>
      </c>
      <c r="AD106" s="34">
        <f>-'Kapital &amp; Finanzierung'!AD85-'Kapital &amp; Finanzierung'!AD73</f>
        <v>0</v>
      </c>
      <c r="AE106" s="34">
        <f>-'Kapital &amp; Finanzierung'!AE85-'Kapital &amp; Finanzierung'!AE73</f>
        <v>0</v>
      </c>
      <c r="AF106" s="34">
        <f>-'Kapital &amp; Finanzierung'!AF85-'Kapital &amp; Finanzierung'!AF73</f>
        <v>0</v>
      </c>
      <c r="AG106" s="34">
        <f>-'Kapital &amp; Finanzierung'!AG85-'Kapital &amp; Finanzierung'!AG73</f>
        <v>0</v>
      </c>
      <c r="AH106" s="34">
        <f>-'Kapital &amp; Finanzierung'!AH85-'Kapital &amp; Finanzierung'!AH73</f>
        <v>0</v>
      </c>
      <c r="AI106" s="34">
        <f>-'Kapital &amp; Finanzierung'!AI85-'Kapital &amp; Finanzierung'!AI73</f>
        <v>0</v>
      </c>
      <c r="AJ106" s="34">
        <f>-'Kapital &amp; Finanzierung'!AJ85-'Kapital &amp; Finanzierung'!AJ73</f>
        <v>0</v>
      </c>
      <c r="AK106" s="34">
        <f>-'Kapital &amp; Finanzierung'!AK85-'Kapital &amp; Finanzierung'!AK73</f>
        <v>0</v>
      </c>
      <c r="AL106" s="34">
        <f>-'Kapital &amp; Finanzierung'!AL85-'Kapital &amp; Finanzierung'!AL73</f>
        <v>0</v>
      </c>
      <c r="AM106" s="34">
        <f>-'Kapital &amp; Finanzierung'!AM85-'Kapital &amp; Finanzierung'!AM73</f>
        <v>0</v>
      </c>
      <c r="AN106" s="34">
        <f>-'Kapital &amp; Finanzierung'!AN85-'Kapital &amp; Finanzierung'!AN73</f>
        <v>0</v>
      </c>
    </row>
    <row r="107" spans="2:40" hidden="1" outlineLevel="1" x14ac:dyDescent="0.2">
      <c r="B107" s="19"/>
      <c r="C107" s="20"/>
      <c r="D107" s="24" t="s">
        <v>160</v>
      </c>
      <c r="E107" s="26"/>
      <c r="F107" s="34">
        <f>-'Kapital &amp; Finanzierung'!F106-'Kapital &amp; Finanzierung'!F94</f>
        <v>0</v>
      </c>
      <c r="G107" s="34">
        <f>-'Kapital &amp; Finanzierung'!G106-'Kapital &amp; Finanzierung'!G94</f>
        <v>0</v>
      </c>
      <c r="H107" s="34">
        <f>-'Kapital &amp; Finanzierung'!H106-'Kapital &amp; Finanzierung'!H94</f>
        <v>0</v>
      </c>
      <c r="I107" s="34">
        <f>-'Kapital &amp; Finanzierung'!I106-'Kapital &amp; Finanzierung'!I94</f>
        <v>0</v>
      </c>
      <c r="J107" s="34">
        <f>-'Kapital &amp; Finanzierung'!J106-'Kapital &amp; Finanzierung'!J94</f>
        <v>0</v>
      </c>
      <c r="K107" s="34">
        <f>-'Kapital &amp; Finanzierung'!K106-'Kapital &amp; Finanzierung'!K94</f>
        <v>0</v>
      </c>
      <c r="L107" s="34">
        <f>-'Kapital &amp; Finanzierung'!L106-'Kapital &amp; Finanzierung'!L94</f>
        <v>0</v>
      </c>
      <c r="M107" s="34">
        <f>-'Kapital &amp; Finanzierung'!M106-'Kapital &amp; Finanzierung'!M94</f>
        <v>0</v>
      </c>
      <c r="N107" s="34">
        <f>-'Kapital &amp; Finanzierung'!N106-'Kapital &amp; Finanzierung'!N94</f>
        <v>0</v>
      </c>
      <c r="O107" s="34">
        <f>-'Kapital &amp; Finanzierung'!O106-'Kapital &amp; Finanzierung'!O94</f>
        <v>0</v>
      </c>
      <c r="P107" s="34">
        <f>-'Kapital &amp; Finanzierung'!P106-'Kapital &amp; Finanzierung'!P94</f>
        <v>0</v>
      </c>
      <c r="Q107" s="34">
        <f>-'Kapital &amp; Finanzierung'!Q106-'Kapital &amp; Finanzierung'!Q94</f>
        <v>0</v>
      </c>
      <c r="R107" s="34">
        <f>-'Kapital &amp; Finanzierung'!R106-'Kapital &amp; Finanzierung'!R94</f>
        <v>0</v>
      </c>
      <c r="S107" s="34">
        <f>-'Kapital &amp; Finanzierung'!S106-'Kapital &amp; Finanzierung'!S94</f>
        <v>0</v>
      </c>
      <c r="T107" s="34">
        <f>-'Kapital &amp; Finanzierung'!T106-'Kapital &amp; Finanzierung'!T94</f>
        <v>0</v>
      </c>
      <c r="U107" s="34">
        <f>-'Kapital &amp; Finanzierung'!U106-'Kapital &amp; Finanzierung'!U94</f>
        <v>0</v>
      </c>
      <c r="V107" s="34">
        <f>-'Kapital &amp; Finanzierung'!V106-'Kapital &amp; Finanzierung'!V94</f>
        <v>0</v>
      </c>
      <c r="W107" s="34">
        <f>-'Kapital &amp; Finanzierung'!W106-'Kapital &amp; Finanzierung'!W94</f>
        <v>0</v>
      </c>
      <c r="X107" s="34">
        <f>-'Kapital &amp; Finanzierung'!X106-'Kapital &amp; Finanzierung'!X94</f>
        <v>0</v>
      </c>
      <c r="Y107" s="34">
        <f>-'Kapital &amp; Finanzierung'!Y106-'Kapital &amp; Finanzierung'!Y94</f>
        <v>0</v>
      </c>
      <c r="Z107" s="34">
        <f>-'Kapital &amp; Finanzierung'!Z106-'Kapital &amp; Finanzierung'!Z94</f>
        <v>0</v>
      </c>
      <c r="AA107" s="34">
        <f>-'Kapital &amp; Finanzierung'!AA106-'Kapital &amp; Finanzierung'!AA94</f>
        <v>0</v>
      </c>
      <c r="AB107" s="34">
        <f>-'Kapital &amp; Finanzierung'!AB106-'Kapital &amp; Finanzierung'!AB94</f>
        <v>0</v>
      </c>
      <c r="AC107" s="34">
        <f>-'Kapital &amp; Finanzierung'!AC106-'Kapital &amp; Finanzierung'!AC94</f>
        <v>0</v>
      </c>
      <c r="AD107" s="34">
        <f>-'Kapital &amp; Finanzierung'!AD106-'Kapital &amp; Finanzierung'!AD94</f>
        <v>0</v>
      </c>
      <c r="AE107" s="34">
        <f>-'Kapital &amp; Finanzierung'!AE106-'Kapital &amp; Finanzierung'!AE94</f>
        <v>0</v>
      </c>
      <c r="AF107" s="34">
        <f>-'Kapital &amp; Finanzierung'!AF106-'Kapital &amp; Finanzierung'!AF94</f>
        <v>0</v>
      </c>
      <c r="AG107" s="34">
        <f>-'Kapital &amp; Finanzierung'!AG106-'Kapital &amp; Finanzierung'!AG94</f>
        <v>0</v>
      </c>
      <c r="AH107" s="34">
        <f>-'Kapital &amp; Finanzierung'!AH106-'Kapital &amp; Finanzierung'!AH94</f>
        <v>0</v>
      </c>
      <c r="AI107" s="34">
        <f>-'Kapital &amp; Finanzierung'!AI106-'Kapital &amp; Finanzierung'!AI94</f>
        <v>0</v>
      </c>
      <c r="AJ107" s="34">
        <f>-'Kapital &amp; Finanzierung'!AJ106-'Kapital &amp; Finanzierung'!AJ94</f>
        <v>0</v>
      </c>
      <c r="AK107" s="34">
        <f>-'Kapital &amp; Finanzierung'!AK106-'Kapital &amp; Finanzierung'!AK94</f>
        <v>0</v>
      </c>
      <c r="AL107" s="34">
        <f>-'Kapital &amp; Finanzierung'!AL106-'Kapital &amp; Finanzierung'!AL94</f>
        <v>0</v>
      </c>
      <c r="AM107" s="34">
        <f>-'Kapital &amp; Finanzierung'!AM106-'Kapital &amp; Finanzierung'!AM94</f>
        <v>0</v>
      </c>
      <c r="AN107" s="34">
        <f>-'Kapital &amp; Finanzierung'!AN106-'Kapital &amp; Finanzierung'!AN94</f>
        <v>0</v>
      </c>
    </row>
    <row r="108" spans="2:40" hidden="1" outlineLevel="1" x14ac:dyDescent="0.2">
      <c r="B108" s="19"/>
      <c r="C108" s="20"/>
      <c r="D108" s="24" t="s">
        <v>285</v>
      </c>
      <c r="E108" s="26"/>
      <c r="F108" s="34">
        <f>-'Kapital &amp; Finanzierung'!F127-'Kapital &amp; Finanzierung'!F115</f>
        <v>0</v>
      </c>
      <c r="G108" s="34">
        <f>-'Kapital &amp; Finanzierung'!G127-'Kapital &amp; Finanzierung'!G115</f>
        <v>0</v>
      </c>
      <c r="H108" s="34">
        <f>-'Kapital &amp; Finanzierung'!H127-'Kapital &amp; Finanzierung'!H115</f>
        <v>0</v>
      </c>
      <c r="I108" s="34">
        <f>-'Kapital &amp; Finanzierung'!I127-'Kapital &amp; Finanzierung'!I115</f>
        <v>0</v>
      </c>
      <c r="J108" s="34">
        <f>-'Kapital &amp; Finanzierung'!J127-'Kapital &amp; Finanzierung'!J115</f>
        <v>0</v>
      </c>
      <c r="K108" s="34">
        <f>-'Kapital &amp; Finanzierung'!K127-'Kapital &amp; Finanzierung'!K115</f>
        <v>0</v>
      </c>
      <c r="L108" s="34">
        <f>-'Kapital &amp; Finanzierung'!L127-'Kapital &amp; Finanzierung'!L115</f>
        <v>0</v>
      </c>
      <c r="M108" s="34">
        <f>-'Kapital &amp; Finanzierung'!M127-'Kapital &amp; Finanzierung'!M115</f>
        <v>0</v>
      </c>
      <c r="N108" s="34">
        <f>-'Kapital &amp; Finanzierung'!N127-'Kapital &amp; Finanzierung'!N115</f>
        <v>0</v>
      </c>
      <c r="O108" s="34">
        <f>-'Kapital &amp; Finanzierung'!O127-'Kapital &amp; Finanzierung'!O115</f>
        <v>0</v>
      </c>
      <c r="P108" s="34">
        <f>-'Kapital &amp; Finanzierung'!P127-'Kapital &amp; Finanzierung'!P115</f>
        <v>0</v>
      </c>
      <c r="Q108" s="34">
        <f>-'Kapital &amp; Finanzierung'!Q127-'Kapital &amp; Finanzierung'!Q115</f>
        <v>0</v>
      </c>
      <c r="R108" s="34">
        <f>-'Kapital &amp; Finanzierung'!R127-'Kapital &amp; Finanzierung'!R115</f>
        <v>0</v>
      </c>
      <c r="S108" s="34">
        <f>-'Kapital &amp; Finanzierung'!S127-'Kapital &amp; Finanzierung'!S115</f>
        <v>0</v>
      </c>
      <c r="T108" s="34">
        <f>-'Kapital &amp; Finanzierung'!T127-'Kapital &amp; Finanzierung'!T115</f>
        <v>0</v>
      </c>
      <c r="U108" s="34">
        <f>-'Kapital &amp; Finanzierung'!U127-'Kapital &amp; Finanzierung'!U115</f>
        <v>0</v>
      </c>
      <c r="V108" s="34">
        <f>-'Kapital &amp; Finanzierung'!V127-'Kapital &amp; Finanzierung'!V115</f>
        <v>0</v>
      </c>
      <c r="W108" s="34">
        <f>-'Kapital &amp; Finanzierung'!W127-'Kapital &amp; Finanzierung'!W115</f>
        <v>0</v>
      </c>
      <c r="X108" s="34">
        <f>-'Kapital &amp; Finanzierung'!X127-'Kapital &amp; Finanzierung'!X115</f>
        <v>0</v>
      </c>
      <c r="Y108" s="34">
        <f>-'Kapital &amp; Finanzierung'!Y127-'Kapital &amp; Finanzierung'!Y115</f>
        <v>0</v>
      </c>
      <c r="Z108" s="34">
        <f>-'Kapital &amp; Finanzierung'!Z127-'Kapital &amp; Finanzierung'!Z115</f>
        <v>0</v>
      </c>
      <c r="AA108" s="34">
        <f>-'Kapital &amp; Finanzierung'!AA127-'Kapital &amp; Finanzierung'!AA115</f>
        <v>0</v>
      </c>
      <c r="AB108" s="34">
        <f>-'Kapital &amp; Finanzierung'!AB127-'Kapital &amp; Finanzierung'!AB115</f>
        <v>0</v>
      </c>
      <c r="AC108" s="34">
        <f>-'Kapital &amp; Finanzierung'!AC127-'Kapital &amp; Finanzierung'!AC115</f>
        <v>0</v>
      </c>
      <c r="AD108" s="34">
        <f>-'Kapital &amp; Finanzierung'!AD127-'Kapital &amp; Finanzierung'!AD115</f>
        <v>0</v>
      </c>
      <c r="AE108" s="34">
        <f>-'Kapital &amp; Finanzierung'!AE127-'Kapital &amp; Finanzierung'!AE115</f>
        <v>0</v>
      </c>
      <c r="AF108" s="34">
        <f>-'Kapital &amp; Finanzierung'!AF127-'Kapital &amp; Finanzierung'!AF115</f>
        <v>0</v>
      </c>
      <c r="AG108" s="34">
        <f>-'Kapital &amp; Finanzierung'!AG127-'Kapital &amp; Finanzierung'!AG115</f>
        <v>0</v>
      </c>
      <c r="AH108" s="34">
        <f>-'Kapital &amp; Finanzierung'!AH127-'Kapital &amp; Finanzierung'!AH115</f>
        <v>0</v>
      </c>
      <c r="AI108" s="34">
        <f>-'Kapital &amp; Finanzierung'!AI127-'Kapital &amp; Finanzierung'!AI115</f>
        <v>0</v>
      </c>
      <c r="AJ108" s="34">
        <f>-'Kapital &amp; Finanzierung'!AJ127-'Kapital &amp; Finanzierung'!AJ115</f>
        <v>0</v>
      </c>
      <c r="AK108" s="34">
        <f>-'Kapital &amp; Finanzierung'!AK127-'Kapital &amp; Finanzierung'!AK115</f>
        <v>0</v>
      </c>
      <c r="AL108" s="34">
        <f>-'Kapital &amp; Finanzierung'!AL127-'Kapital &amp; Finanzierung'!AL115</f>
        <v>0</v>
      </c>
      <c r="AM108" s="34">
        <f>-'Kapital &amp; Finanzierung'!AM127-'Kapital &amp; Finanzierung'!AM115</f>
        <v>0</v>
      </c>
      <c r="AN108" s="34">
        <f>-'Kapital &amp; Finanzierung'!AN127-'Kapital &amp; Finanzierung'!AN115</f>
        <v>0</v>
      </c>
    </row>
    <row r="109" spans="2:40" hidden="1" outlineLevel="1" x14ac:dyDescent="0.2">
      <c r="B109" s="19"/>
      <c r="C109" s="20"/>
      <c r="D109" s="24" t="s">
        <v>286</v>
      </c>
      <c r="E109" s="26"/>
      <c r="F109" s="37">
        <f>-'Kapital &amp; Finanzierung'!F148-'Kapital &amp; Finanzierung'!F136</f>
        <v>0</v>
      </c>
      <c r="G109" s="37">
        <f>-'Kapital &amp; Finanzierung'!G148-'Kapital &amp; Finanzierung'!G136</f>
        <v>0</v>
      </c>
      <c r="H109" s="37">
        <f>-'Kapital &amp; Finanzierung'!H148-'Kapital &amp; Finanzierung'!H136</f>
        <v>0</v>
      </c>
      <c r="I109" s="37">
        <f>-'Kapital &amp; Finanzierung'!I148-'Kapital &amp; Finanzierung'!I136</f>
        <v>0</v>
      </c>
      <c r="J109" s="37">
        <f>-'Kapital &amp; Finanzierung'!J148-'Kapital &amp; Finanzierung'!J136</f>
        <v>0</v>
      </c>
      <c r="K109" s="37">
        <f>-'Kapital &amp; Finanzierung'!K148-'Kapital &amp; Finanzierung'!K136</f>
        <v>0</v>
      </c>
      <c r="L109" s="37">
        <f>-'Kapital &amp; Finanzierung'!L148-'Kapital &amp; Finanzierung'!L136</f>
        <v>0</v>
      </c>
      <c r="M109" s="37">
        <f>-'Kapital &amp; Finanzierung'!M148-'Kapital &amp; Finanzierung'!M136</f>
        <v>0</v>
      </c>
      <c r="N109" s="37">
        <f>-'Kapital &amp; Finanzierung'!N148-'Kapital &amp; Finanzierung'!N136</f>
        <v>0</v>
      </c>
      <c r="O109" s="37">
        <f>-'Kapital &amp; Finanzierung'!O148-'Kapital &amp; Finanzierung'!O136</f>
        <v>0</v>
      </c>
      <c r="P109" s="37">
        <f>-'Kapital &amp; Finanzierung'!P148-'Kapital &amp; Finanzierung'!P136</f>
        <v>0</v>
      </c>
      <c r="Q109" s="37">
        <f>-'Kapital &amp; Finanzierung'!Q148-'Kapital &amp; Finanzierung'!Q136</f>
        <v>0</v>
      </c>
      <c r="R109" s="37">
        <f>-'Kapital &amp; Finanzierung'!R148-'Kapital &amp; Finanzierung'!R136</f>
        <v>0</v>
      </c>
      <c r="S109" s="37">
        <f>-'Kapital &amp; Finanzierung'!S148-'Kapital &amp; Finanzierung'!S136</f>
        <v>0</v>
      </c>
      <c r="T109" s="37">
        <f>-'Kapital &amp; Finanzierung'!T148-'Kapital &amp; Finanzierung'!T136</f>
        <v>0</v>
      </c>
      <c r="U109" s="37">
        <f>-'Kapital &amp; Finanzierung'!U148-'Kapital &amp; Finanzierung'!U136</f>
        <v>0</v>
      </c>
      <c r="V109" s="37">
        <f>-'Kapital &amp; Finanzierung'!V148-'Kapital &amp; Finanzierung'!V136</f>
        <v>0</v>
      </c>
      <c r="W109" s="37">
        <f>-'Kapital &amp; Finanzierung'!W148-'Kapital &amp; Finanzierung'!W136</f>
        <v>0</v>
      </c>
      <c r="X109" s="37">
        <f>-'Kapital &amp; Finanzierung'!X148-'Kapital &amp; Finanzierung'!X136</f>
        <v>0</v>
      </c>
      <c r="Y109" s="37">
        <f>-'Kapital &amp; Finanzierung'!Y148-'Kapital &amp; Finanzierung'!Y136</f>
        <v>0</v>
      </c>
      <c r="Z109" s="37">
        <f>-'Kapital &amp; Finanzierung'!Z148-'Kapital &amp; Finanzierung'!Z136</f>
        <v>0</v>
      </c>
      <c r="AA109" s="37">
        <f>-'Kapital &amp; Finanzierung'!AA148-'Kapital &amp; Finanzierung'!AA136</f>
        <v>0</v>
      </c>
      <c r="AB109" s="37">
        <f>-'Kapital &amp; Finanzierung'!AB148-'Kapital &amp; Finanzierung'!AB136</f>
        <v>0</v>
      </c>
      <c r="AC109" s="37">
        <f>-'Kapital &amp; Finanzierung'!AC148-'Kapital &amp; Finanzierung'!AC136</f>
        <v>0</v>
      </c>
      <c r="AD109" s="37">
        <f>-'Kapital &amp; Finanzierung'!AD148-'Kapital &amp; Finanzierung'!AD136</f>
        <v>0</v>
      </c>
      <c r="AE109" s="37">
        <f>-'Kapital &amp; Finanzierung'!AE148-'Kapital &amp; Finanzierung'!AE136</f>
        <v>0</v>
      </c>
      <c r="AF109" s="37">
        <f>-'Kapital &amp; Finanzierung'!AF148-'Kapital &amp; Finanzierung'!AF136</f>
        <v>0</v>
      </c>
      <c r="AG109" s="37">
        <f>-'Kapital &amp; Finanzierung'!AG148-'Kapital &amp; Finanzierung'!AG136</f>
        <v>0</v>
      </c>
      <c r="AH109" s="37">
        <f>-'Kapital &amp; Finanzierung'!AH148-'Kapital &amp; Finanzierung'!AH136</f>
        <v>0</v>
      </c>
      <c r="AI109" s="37">
        <f>-'Kapital &amp; Finanzierung'!AI148-'Kapital &amp; Finanzierung'!AI136</f>
        <v>0</v>
      </c>
      <c r="AJ109" s="37">
        <f>-'Kapital &amp; Finanzierung'!AJ148-'Kapital &amp; Finanzierung'!AJ136</f>
        <v>0</v>
      </c>
      <c r="AK109" s="37">
        <f>-'Kapital &amp; Finanzierung'!AK148-'Kapital &amp; Finanzierung'!AK136</f>
        <v>0</v>
      </c>
      <c r="AL109" s="37">
        <f>-'Kapital &amp; Finanzierung'!AL148-'Kapital &amp; Finanzierung'!AL136</f>
        <v>0</v>
      </c>
      <c r="AM109" s="37">
        <f>-'Kapital &amp; Finanzierung'!AM148-'Kapital &amp; Finanzierung'!AM136</f>
        <v>0</v>
      </c>
      <c r="AN109" s="37">
        <f>-'Kapital &amp; Finanzierung'!AN148-'Kapital &amp; Finanzierung'!AN136</f>
        <v>0</v>
      </c>
    </row>
    <row r="110" spans="2:40" hidden="1" outlineLevel="1" x14ac:dyDescent="0.2">
      <c r="B110" s="19"/>
      <c r="C110" s="20"/>
      <c r="D110" s="24" t="s">
        <v>428</v>
      </c>
      <c r="E110" s="26"/>
      <c r="F110" s="37">
        <f>-'Kapital &amp; Finanzierung'!F153</f>
        <v>0</v>
      </c>
      <c r="G110" s="37">
        <f>-'Kapital &amp; Finanzierung'!G153</f>
        <v>0</v>
      </c>
      <c r="H110" s="37">
        <f>-'Kapital &amp; Finanzierung'!H153</f>
        <v>0</v>
      </c>
      <c r="I110" s="37">
        <f>-'Kapital &amp; Finanzierung'!I153</f>
        <v>0</v>
      </c>
      <c r="J110" s="37">
        <f>-'Kapital &amp; Finanzierung'!J153</f>
        <v>0</v>
      </c>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row>
    <row r="111" spans="2:40" hidden="1" outlineLevel="1" x14ac:dyDescent="0.2">
      <c r="B111" s="19"/>
      <c r="C111" s="20"/>
      <c r="D111" s="24" t="s">
        <v>429</v>
      </c>
      <c r="E111" s="26"/>
      <c r="F111" s="37">
        <f>-'Kapital &amp; Finanzierung'!F157</f>
        <v>0</v>
      </c>
      <c r="G111" s="37">
        <f>-'Kapital &amp; Finanzierung'!G157</f>
        <v>0</v>
      </c>
      <c r="H111" s="37">
        <f>-'Kapital &amp; Finanzierung'!H157</f>
        <v>0</v>
      </c>
      <c r="I111" s="37">
        <f>-'Kapital &amp; Finanzierung'!I157</f>
        <v>0</v>
      </c>
      <c r="J111" s="37">
        <f>-'Kapital &amp; Finanzierung'!J157</f>
        <v>0</v>
      </c>
      <c r="K111" s="38"/>
      <c r="L111" s="38"/>
      <c r="M111" s="38" t="s">
        <v>52</v>
      </c>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row>
    <row r="112" spans="2:40" hidden="1" outlineLevel="1" x14ac:dyDescent="0.2">
      <c r="B112" s="19"/>
      <c r="C112" s="20"/>
      <c r="D112" s="24" t="s">
        <v>430</v>
      </c>
      <c r="E112" s="26"/>
      <c r="F112" s="37">
        <f>-'Kapital &amp; Finanzierung'!F161</f>
        <v>0</v>
      </c>
      <c r="G112" s="37">
        <f>-'Kapital &amp; Finanzierung'!G161</f>
        <v>0</v>
      </c>
      <c r="H112" s="37">
        <f>-'Kapital &amp; Finanzierung'!H161</f>
        <v>0</v>
      </c>
      <c r="I112" s="37">
        <f>-'Kapital &amp; Finanzierung'!I161</f>
        <v>0</v>
      </c>
      <c r="J112" s="37">
        <f>-'Kapital &amp; Finanzierung'!J161</f>
        <v>0</v>
      </c>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row>
    <row r="113" spans="2:40" collapsed="1" x14ac:dyDescent="0.2">
      <c r="B113" s="19"/>
      <c r="C113" s="20"/>
      <c r="D113" s="309" t="s">
        <v>9</v>
      </c>
      <c r="E113" s="310"/>
      <c r="F113" s="311">
        <f>SUM(F101:F112)</f>
        <v>0</v>
      </c>
      <c r="G113" s="311">
        <f>SUM(G101:G112)</f>
        <v>0</v>
      </c>
      <c r="H113" s="311">
        <f t="shared" ref="H113:AN113" si="11">SUM(H101:H112)</f>
        <v>0</v>
      </c>
      <c r="I113" s="311">
        <f t="shared" si="11"/>
        <v>0</v>
      </c>
      <c r="J113" s="311">
        <f t="shared" si="11"/>
        <v>0</v>
      </c>
      <c r="K113" s="311">
        <f t="shared" si="11"/>
        <v>0</v>
      </c>
      <c r="L113" s="311">
        <f t="shared" si="11"/>
        <v>0</v>
      </c>
      <c r="M113" s="311">
        <f t="shared" si="11"/>
        <v>0</v>
      </c>
      <c r="N113" s="311">
        <f t="shared" si="11"/>
        <v>0</v>
      </c>
      <c r="O113" s="311">
        <f t="shared" si="11"/>
        <v>0</v>
      </c>
      <c r="P113" s="311">
        <f t="shared" si="11"/>
        <v>0</v>
      </c>
      <c r="Q113" s="311">
        <f t="shared" si="11"/>
        <v>0</v>
      </c>
      <c r="R113" s="311">
        <f t="shared" si="11"/>
        <v>0</v>
      </c>
      <c r="S113" s="311">
        <f t="shared" si="11"/>
        <v>0</v>
      </c>
      <c r="T113" s="311">
        <f t="shared" si="11"/>
        <v>0</v>
      </c>
      <c r="U113" s="311">
        <f t="shared" si="11"/>
        <v>0</v>
      </c>
      <c r="V113" s="311">
        <f t="shared" si="11"/>
        <v>0</v>
      </c>
      <c r="W113" s="311">
        <f t="shared" si="11"/>
        <v>0</v>
      </c>
      <c r="X113" s="311">
        <f t="shared" si="11"/>
        <v>0</v>
      </c>
      <c r="Y113" s="311">
        <f t="shared" si="11"/>
        <v>0</v>
      </c>
      <c r="Z113" s="311">
        <f t="shared" si="11"/>
        <v>0</v>
      </c>
      <c r="AA113" s="311">
        <f t="shared" si="11"/>
        <v>0</v>
      </c>
      <c r="AB113" s="311">
        <f t="shared" si="11"/>
        <v>0</v>
      </c>
      <c r="AC113" s="311">
        <f t="shared" si="11"/>
        <v>0</v>
      </c>
      <c r="AD113" s="311">
        <f t="shared" si="11"/>
        <v>0</v>
      </c>
      <c r="AE113" s="311">
        <f t="shared" si="11"/>
        <v>0</v>
      </c>
      <c r="AF113" s="311">
        <f t="shared" si="11"/>
        <v>0</v>
      </c>
      <c r="AG113" s="311">
        <f t="shared" si="11"/>
        <v>0</v>
      </c>
      <c r="AH113" s="311">
        <f t="shared" si="11"/>
        <v>0</v>
      </c>
      <c r="AI113" s="311">
        <f t="shared" si="11"/>
        <v>0</v>
      </c>
      <c r="AJ113" s="311">
        <f t="shared" si="11"/>
        <v>0</v>
      </c>
      <c r="AK113" s="311">
        <f t="shared" si="11"/>
        <v>0</v>
      </c>
      <c r="AL113" s="311">
        <f t="shared" si="11"/>
        <v>0</v>
      </c>
      <c r="AM113" s="311">
        <f t="shared" si="11"/>
        <v>0</v>
      </c>
      <c r="AN113" s="311">
        <f t="shared" si="11"/>
        <v>0</v>
      </c>
    </row>
    <row r="114" spans="2:40" x14ac:dyDescent="0.2">
      <c r="B114" s="19"/>
      <c r="C114" s="20"/>
      <c r="D114" s="21"/>
      <c r="E114" s="170"/>
      <c r="F114" s="28"/>
      <c r="G114" s="28"/>
      <c r="H114" s="28"/>
      <c r="I114" s="28"/>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row>
    <row r="115" spans="2:40" s="40" customFormat="1" x14ac:dyDescent="0.2">
      <c r="B115" s="18"/>
      <c r="C115" s="115" t="s">
        <v>103</v>
      </c>
      <c r="D115" s="116"/>
      <c r="E115" s="117"/>
      <c r="F115" s="114">
        <f t="shared" ref="F115:AN115" si="12">F113+F98+F81</f>
        <v>0</v>
      </c>
      <c r="G115" s="114">
        <f t="shared" si="12"/>
        <v>0</v>
      </c>
      <c r="H115" s="114">
        <f t="shared" si="12"/>
        <v>0</v>
      </c>
      <c r="I115" s="114">
        <f t="shared" si="12"/>
        <v>0</v>
      </c>
      <c r="J115" s="114">
        <f t="shared" si="12"/>
        <v>0</v>
      </c>
      <c r="K115" s="114">
        <f>K113+K98+K81</f>
        <v>0</v>
      </c>
      <c r="L115" s="114">
        <f t="shared" si="12"/>
        <v>0</v>
      </c>
      <c r="M115" s="114">
        <f t="shared" si="12"/>
        <v>0</v>
      </c>
      <c r="N115" s="114">
        <f t="shared" si="12"/>
        <v>0</v>
      </c>
      <c r="O115" s="114">
        <f t="shared" si="12"/>
        <v>0</v>
      </c>
      <c r="P115" s="114">
        <f t="shared" si="12"/>
        <v>0</v>
      </c>
      <c r="Q115" s="114">
        <f t="shared" si="12"/>
        <v>0</v>
      </c>
      <c r="R115" s="114">
        <f t="shared" si="12"/>
        <v>0</v>
      </c>
      <c r="S115" s="114">
        <f t="shared" si="12"/>
        <v>0</v>
      </c>
      <c r="T115" s="114">
        <f t="shared" si="12"/>
        <v>0</v>
      </c>
      <c r="U115" s="114">
        <f t="shared" si="12"/>
        <v>0</v>
      </c>
      <c r="V115" s="114">
        <f t="shared" si="12"/>
        <v>0</v>
      </c>
      <c r="W115" s="114">
        <f t="shared" si="12"/>
        <v>0</v>
      </c>
      <c r="X115" s="114">
        <f>X113+X98+X81</f>
        <v>0</v>
      </c>
      <c r="Y115" s="114">
        <f t="shared" si="12"/>
        <v>0</v>
      </c>
      <c r="Z115" s="114">
        <f t="shared" si="12"/>
        <v>0</v>
      </c>
      <c r="AA115" s="114">
        <f t="shared" si="12"/>
        <v>0</v>
      </c>
      <c r="AB115" s="114">
        <f t="shared" si="12"/>
        <v>0</v>
      </c>
      <c r="AC115" s="114">
        <f t="shared" si="12"/>
        <v>0</v>
      </c>
      <c r="AD115" s="114">
        <f t="shared" si="12"/>
        <v>0</v>
      </c>
      <c r="AE115" s="114">
        <f t="shared" si="12"/>
        <v>0</v>
      </c>
      <c r="AF115" s="114">
        <f t="shared" si="12"/>
        <v>0</v>
      </c>
      <c r="AG115" s="114">
        <f t="shared" si="12"/>
        <v>0</v>
      </c>
      <c r="AH115" s="114">
        <f t="shared" si="12"/>
        <v>0</v>
      </c>
      <c r="AI115" s="114">
        <f t="shared" si="12"/>
        <v>0</v>
      </c>
      <c r="AJ115" s="114">
        <f t="shared" si="12"/>
        <v>0</v>
      </c>
      <c r="AK115" s="114">
        <f t="shared" si="12"/>
        <v>0</v>
      </c>
      <c r="AL115" s="114">
        <f t="shared" si="12"/>
        <v>0</v>
      </c>
      <c r="AM115" s="114">
        <f t="shared" si="12"/>
        <v>0</v>
      </c>
      <c r="AN115" s="114">
        <f t="shared" si="12"/>
        <v>0</v>
      </c>
    </row>
    <row r="116" spans="2:40" x14ac:dyDescent="0.2">
      <c r="B116" s="19"/>
      <c r="C116" s="20"/>
      <c r="D116" s="21"/>
      <c r="E116" s="170"/>
      <c r="F116" s="35"/>
      <c r="G116" s="35"/>
      <c r="H116" s="35"/>
      <c r="I116" s="35"/>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row>
    <row r="117" spans="2:40" x14ac:dyDescent="0.2">
      <c r="B117" s="17" t="s">
        <v>220</v>
      </c>
      <c r="C117" s="210" t="s">
        <v>15</v>
      </c>
      <c r="D117" s="210"/>
      <c r="E117" s="304"/>
      <c r="F117" s="251">
        <v>0</v>
      </c>
      <c r="G117" s="308">
        <f>F122</f>
        <v>0</v>
      </c>
      <c r="H117" s="308">
        <f t="shared" ref="H117:J117" si="13">G122</f>
        <v>0</v>
      </c>
      <c r="I117" s="308">
        <f t="shared" si="13"/>
        <v>0</v>
      </c>
      <c r="J117" s="308">
        <f t="shared" si="13"/>
        <v>0</v>
      </c>
      <c r="K117" s="308">
        <f t="shared" ref="K117" si="14">J122</f>
        <v>0</v>
      </c>
      <c r="L117" s="308">
        <f t="shared" ref="L117" si="15">K122</f>
        <v>0</v>
      </c>
      <c r="M117" s="308">
        <f t="shared" ref="M117" si="16">L122</f>
        <v>0</v>
      </c>
      <c r="N117" s="308">
        <f t="shared" ref="N117" si="17">M122</f>
        <v>0</v>
      </c>
      <c r="O117" s="308">
        <f t="shared" ref="O117" si="18">N122</f>
        <v>0</v>
      </c>
      <c r="P117" s="308">
        <f t="shared" ref="P117" si="19">O122</f>
        <v>0</v>
      </c>
      <c r="Q117" s="308">
        <f t="shared" ref="Q117" si="20">P122</f>
        <v>0</v>
      </c>
      <c r="R117" s="308">
        <f t="shared" ref="R117" si="21">Q122</f>
        <v>0</v>
      </c>
      <c r="S117" s="308">
        <f t="shared" ref="S117" si="22">R122</f>
        <v>0</v>
      </c>
      <c r="T117" s="308">
        <f t="shared" ref="T117" si="23">S122</f>
        <v>0</v>
      </c>
      <c r="U117" s="308">
        <f t="shared" ref="U117" si="24">T122</f>
        <v>0</v>
      </c>
      <c r="V117" s="308">
        <f t="shared" ref="V117" si="25">U122</f>
        <v>0</v>
      </c>
      <c r="W117" s="308">
        <f t="shared" ref="W117" si="26">V122</f>
        <v>0</v>
      </c>
      <c r="X117" s="308">
        <f t="shared" ref="X117" si="27">W122</f>
        <v>0</v>
      </c>
      <c r="Y117" s="308">
        <f t="shared" ref="Y117" si="28">X122</f>
        <v>0</v>
      </c>
      <c r="Z117" s="308">
        <f t="shared" ref="Z117" si="29">Y122</f>
        <v>0</v>
      </c>
      <c r="AA117" s="308">
        <f t="shared" ref="AA117" si="30">Z122</f>
        <v>0</v>
      </c>
      <c r="AB117" s="308">
        <f t="shared" ref="AB117" si="31">AA122</f>
        <v>0</v>
      </c>
      <c r="AC117" s="308">
        <f t="shared" ref="AC117" si="32">AB122</f>
        <v>0</v>
      </c>
      <c r="AD117" s="308">
        <f t="shared" ref="AD117" si="33">AC122</f>
        <v>0</v>
      </c>
      <c r="AE117" s="308">
        <f t="shared" ref="AE117" si="34">AD122</f>
        <v>0</v>
      </c>
      <c r="AF117" s="308">
        <f t="shared" ref="AF117" si="35">AE122</f>
        <v>0</v>
      </c>
      <c r="AG117" s="308">
        <f t="shared" ref="AG117" si="36">AF122</f>
        <v>0</v>
      </c>
      <c r="AH117" s="308">
        <f t="shared" ref="AH117" si="37">AG122</f>
        <v>0</v>
      </c>
      <c r="AI117" s="308">
        <f t="shared" ref="AI117" si="38">AH122</f>
        <v>0</v>
      </c>
      <c r="AJ117" s="308">
        <f t="shared" ref="AJ117" si="39">AI122</f>
        <v>0</v>
      </c>
      <c r="AK117" s="308">
        <f t="shared" ref="AK117" si="40">AJ122</f>
        <v>0</v>
      </c>
      <c r="AL117" s="308">
        <f t="shared" ref="AL117" si="41">AK122</f>
        <v>0</v>
      </c>
      <c r="AM117" s="308">
        <f t="shared" ref="AM117" si="42">AL122</f>
        <v>0</v>
      </c>
      <c r="AN117" s="308">
        <f t="shared" ref="AN117" si="43">AM122</f>
        <v>0</v>
      </c>
    </row>
    <row r="118" spans="2:40" x14ac:dyDescent="0.2">
      <c r="B118" s="19"/>
      <c r="C118" s="21" t="s">
        <v>426</v>
      </c>
      <c r="D118" s="24"/>
      <c r="E118" s="26"/>
      <c r="F118" s="34">
        <f t="shared" ref="F118:AN118" si="44">F33</f>
        <v>0</v>
      </c>
      <c r="G118" s="34">
        <f t="shared" si="44"/>
        <v>0</v>
      </c>
      <c r="H118" s="34">
        <f t="shared" si="44"/>
        <v>0</v>
      </c>
      <c r="I118" s="34">
        <f t="shared" si="44"/>
        <v>0</v>
      </c>
      <c r="J118" s="34">
        <f t="shared" si="44"/>
        <v>0</v>
      </c>
      <c r="K118" s="34">
        <f t="shared" si="44"/>
        <v>0</v>
      </c>
      <c r="L118" s="34">
        <f t="shared" si="44"/>
        <v>0</v>
      </c>
      <c r="M118" s="34">
        <f t="shared" si="44"/>
        <v>0</v>
      </c>
      <c r="N118" s="34">
        <f t="shared" si="44"/>
        <v>0</v>
      </c>
      <c r="O118" s="34">
        <f t="shared" si="44"/>
        <v>0</v>
      </c>
      <c r="P118" s="34">
        <f t="shared" si="44"/>
        <v>0</v>
      </c>
      <c r="Q118" s="34">
        <f t="shared" si="44"/>
        <v>0</v>
      </c>
      <c r="R118" s="34">
        <f t="shared" si="44"/>
        <v>0</v>
      </c>
      <c r="S118" s="34">
        <f t="shared" si="44"/>
        <v>0</v>
      </c>
      <c r="T118" s="34">
        <f t="shared" si="44"/>
        <v>0</v>
      </c>
      <c r="U118" s="34">
        <f t="shared" si="44"/>
        <v>0</v>
      </c>
      <c r="V118" s="34">
        <f t="shared" si="44"/>
        <v>0</v>
      </c>
      <c r="W118" s="34">
        <f t="shared" si="44"/>
        <v>0</v>
      </c>
      <c r="X118" s="34">
        <f t="shared" si="44"/>
        <v>0</v>
      </c>
      <c r="Y118" s="34">
        <f t="shared" si="44"/>
        <v>0</v>
      </c>
      <c r="Z118" s="34">
        <f t="shared" si="44"/>
        <v>0</v>
      </c>
      <c r="AA118" s="34">
        <f t="shared" si="44"/>
        <v>0</v>
      </c>
      <c r="AB118" s="34">
        <f t="shared" si="44"/>
        <v>0</v>
      </c>
      <c r="AC118" s="34">
        <f t="shared" si="44"/>
        <v>0</v>
      </c>
      <c r="AD118" s="34">
        <f t="shared" si="44"/>
        <v>0</v>
      </c>
      <c r="AE118" s="34">
        <f t="shared" si="44"/>
        <v>0</v>
      </c>
      <c r="AF118" s="34">
        <f t="shared" si="44"/>
        <v>0</v>
      </c>
      <c r="AG118" s="34">
        <f t="shared" si="44"/>
        <v>0</v>
      </c>
      <c r="AH118" s="34">
        <f t="shared" si="44"/>
        <v>0</v>
      </c>
      <c r="AI118" s="34">
        <f t="shared" si="44"/>
        <v>0</v>
      </c>
      <c r="AJ118" s="34">
        <f t="shared" si="44"/>
        <v>0</v>
      </c>
      <c r="AK118" s="34">
        <f t="shared" si="44"/>
        <v>0</v>
      </c>
      <c r="AL118" s="34">
        <f t="shared" si="44"/>
        <v>0</v>
      </c>
      <c r="AM118" s="34">
        <f t="shared" si="44"/>
        <v>0</v>
      </c>
      <c r="AN118" s="34">
        <f t="shared" si="44"/>
        <v>0</v>
      </c>
    </row>
    <row r="119" spans="2:40" x14ac:dyDescent="0.2">
      <c r="B119" s="19"/>
      <c r="C119" s="21" t="s">
        <v>102</v>
      </c>
      <c r="D119" s="24"/>
      <c r="E119" s="26"/>
      <c r="F119" s="34">
        <f t="shared" ref="F119:AN119" si="45">F74</f>
        <v>0</v>
      </c>
      <c r="G119" s="34">
        <f t="shared" si="45"/>
        <v>0</v>
      </c>
      <c r="H119" s="34">
        <f t="shared" si="45"/>
        <v>0</v>
      </c>
      <c r="I119" s="34">
        <f t="shared" si="45"/>
        <v>0</v>
      </c>
      <c r="J119" s="34">
        <f t="shared" si="45"/>
        <v>0</v>
      </c>
      <c r="K119" s="34">
        <f t="shared" si="45"/>
        <v>0</v>
      </c>
      <c r="L119" s="34">
        <f t="shared" si="45"/>
        <v>0</v>
      </c>
      <c r="M119" s="34">
        <f t="shared" si="45"/>
        <v>0</v>
      </c>
      <c r="N119" s="34">
        <f t="shared" si="45"/>
        <v>0</v>
      </c>
      <c r="O119" s="34">
        <f t="shared" si="45"/>
        <v>0</v>
      </c>
      <c r="P119" s="34">
        <f t="shared" si="45"/>
        <v>0</v>
      </c>
      <c r="Q119" s="34">
        <f t="shared" si="45"/>
        <v>0</v>
      </c>
      <c r="R119" s="34">
        <f t="shared" si="45"/>
        <v>0</v>
      </c>
      <c r="S119" s="34">
        <f t="shared" si="45"/>
        <v>0</v>
      </c>
      <c r="T119" s="34">
        <f t="shared" si="45"/>
        <v>0</v>
      </c>
      <c r="U119" s="34">
        <f t="shared" si="45"/>
        <v>0</v>
      </c>
      <c r="V119" s="34">
        <f t="shared" si="45"/>
        <v>0</v>
      </c>
      <c r="W119" s="34">
        <f t="shared" si="45"/>
        <v>0</v>
      </c>
      <c r="X119" s="34">
        <f t="shared" si="45"/>
        <v>0</v>
      </c>
      <c r="Y119" s="34">
        <f t="shared" si="45"/>
        <v>0</v>
      </c>
      <c r="Z119" s="34">
        <f t="shared" si="45"/>
        <v>0</v>
      </c>
      <c r="AA119" s="34">
        <f t="shared" si="45"/>
        <v>0</v>
      </c>
      <c r="AB119" s="34">
        <f t="shared" si="45"/>
        <v>0</v>
      </c>
      <c r="AC119" s="34">
        <f t="shared" si="45"/>
        <v>0</v>
      </c>
      <c r="AD119" s="34">
        <f t="shared" si="45"/>
        <v>0</v>
      </c>
      <c r="AE119" s="34">
        <f t="shared" si="45"/>
        <v>0</v>
      </c>
      <c r="AF119" s="34">
        <f t="shared" si="45"/>
        <v>0</v>
      </c>
      <c r="AG119" s="34">
        <f t="shared" si="45"/>
        <v>0</v>
      </c>
      <c r="AH119" s="34">
        <f t="shared" si="45"/>
        <v>0</v>
      </c>
      <c r="AI119" s="34">
        <f t="shared" si="45"/>
        <v>0</v>
      </c>
      <c r="AJ119" s="34">
        <f t="shared" si="45"/>
        <v>0</v>
      </c>
      <c r="AK119" s="34">
        <f t="shared" si="45"/>
        <v>0</v>
      </c>
      <c r="AL119" s="34">
        <f t="shared" si="45"/>
        <v>0</v>
      </c>
      <c r="AM119" s="34">
        <f t="shared" si="45"/>
        <v>0</v>
      </c>
      <c r="AN119" s="34">
        <f t="shared" si="45"/>
        <v>0</v>
      </c>
    </row>
    <row r="120" spans="2:40" x14ac:dyDescent="0.2">
      <c r="B120" s="19"/>
      <c r="C120" s="21" t="s">
        <v>103</v>
      </c>
      <c r="D120" s="24"/>
      <c r="E120" s="26"/>
      <c r="F120" s="34">
        <f t="shared" ref="F120:AN120" si="46">F115</f>
        <v>0</v>
      </c>
      <c r="G120" s="34">
        <f t="shared" si="46"/>
        <v>0</v>
      </c>
      <c r="H120" s="34">
        <f t="shared" si="46"/>
        <v>0</v>
      </c>
      <c r="I120" s="34">
        <f t="shared" si="46"/>
        <v>0</v>
      </c>
      <c r="J120" s="34">
        <f t="shared" si="46"/>
        <v>0</v>
      </c>
      <c r="K120" s="34">
        <f t="shared" si="46"/>
        <v>0</v>
      </c>
      <c r="L120" s="34">
        <f t="shared" si="46"/>
        <v>0</v>
      </c>
      <c r="M120" s="34">
        <f t="shared" si="46"/>
        <v>0</v>
      </c>
      <c r="N120" s="34">
        <f t="shared" si="46"/>
        <v>0</v>
      </c>
      <c r="O120" s="34">
        <f t="shared" si="46"/>
        <v>0</v>
      </c>
      <c r="P120" s="34">
        <f t="shared" si="46"/>
        <v>0</v>
      </c>
      <c r="Q120" s="34">
        <f t="shared" si="46"/>
        <v>0</v>
      </c>
      <c r="R120" s="34">
        <f t="shared" si="46"/>
        <v>0</v>
      </c>
      <c r="S120" s="34">
        <f t="shared" si="46"/>
        <v>0</v>
      </c>
      <c r="T120" s="34">
        <f t="shared" si="46"/>
        <v>0</v>
      </c>
      <c r="U120" s="34">
        <f t="shared" si="46"/>
        <v>0</v>
      </c>
      <c r="V120" s="34">
        <f t="shared" si="46"/>
        <v>0</v>
      </c>
      <c r="W120" s="34">
        <f t="shared" si="46"/>
        <v>0</v>
      </c>
      <c r="X120" s="34">
        <f t="shared" si="46"/>
        <v>0</v>
      </c>
      <c r="Y120" s="34">
        <f t="shared" si="46"/>
        <v>0</v>
      </c>
      <c r="Z120" s="34">
        <f t="shared" si="46"/>
        <v>0</v>
      </c>
      <c r="AA120" s="34">
        <f t="shared" si="46"/>
        <v>0</v>
      </c>
      <c r="AB120" s="34">
        <f t="shared" si="46"/>
        <v>0</v>
      </c>
      <c r="AC120" s="34">
        <f t="shared" si="46"/>
        <v>0</v>
      </c>
      <c r="AD120" s="34">
        <f t="shared" si="46"/>
        <v>0</v>
      </c>
      <c r="AE120" s="34">
        <f t="shared" si="46"/>
        <v>0</v>
      </c>
      <c r="AF120" s="34">
        <f t="shared" si="46"/>
        <v>0</v>
      </c>
      <c r="AG120" s="34">
        <f t="shared" si="46"/>
        <v>0</v>
      </c>
      <c r="AH120" s="34">
        <f t="shared" si="46"/>
        <v>0</v>
      </c>
      <c r="AI120" s="34">
        <f t="shared" si="46"/>
        <v>0</v>
      </c>
      <c r="AJ120" s="34">
        <f t="shared" si="46"/>
        <v>0</v>
      </c>
      <c r="AK120" s="34">
        <f t="shared" si="46"/>
        <v>0</v>
      </c>
      <c r="AL120" s="34">
        <f t="shared" si="46"/>
        <v>0</v>
      </c>
      <c r="AM120" s="34">
        <f t="shared" si="46"/>
        <v>0</v>
      </c>
      <c r="AN120" s="34">
        <f t="shared" si="46"/>
        <v>0</v>
      </c>
    </row>
    <row r="121" spans="2:40" s="40" customFormat="1" x14ac:dyDescent="0.2">
      <c r="B121" s="18"/>
      <c r="C121" s="29" t="s">
        <v>104</v>
      </c>
      <c r="D121" s="31"/>
      <c r="E121" s="171"/>
      <c r="F121" s="39">
        <f t="shared" ref="F121:AN121" si="47">SUM(F118:F120)</f>
        <v>0</v>
      </c>
      <c r="G121" s="39">
        <f t="shared" si="47"/>
        <v>0</v>
      </c>
      <c r="H121" s="39">
        <f t="shared" si="47"/>
        <v>0</v>
      </c>
      <c r="I121" s="39">
        <f t="shared" si="47"/>
        <v>0</v>
      </c>
      <c r="J121" s="39">
        <f t="shared" si="47"/>
        <v>0</v>
      </c>
      <c r="K121" s="39">
        <f t="shared" si="47"/>
        <v>0</v>
      </c>
      <c r="L121" s="39">
        <f t="shared" si="47"/>
        <v>0</v>
      </c>
      <c r="M121" s="39">
        <f t="shared" si="47"/>
        <v>0</v>
      </c>
      <c r="N121" s="39">
        <f t="shared" si="47"/>
        <v>0</v>
      </c>
      <c r="O121" s="39">
        <f t="shared" si="47"/>
        <v>0</v>
      </c>
      <c r="P121" s="39">
        <f t="shared" si="47"/>
        <v>0</v>
      </c>
      <c r="Q121" s="39">
        <f t="shared" si="47"/>
        <v>0</v>
      </c>
      <c r="R121" s="39">
        <f t="shared" si="47"/>
        <v>0</v>
      </c>
      <c r="S121" s="39">
        <f t="shared" si="47"/>
        <v>0</v>
      </c>
      <c r="T121" s="39">
        <f t="shared" si="47"/>
        <v>0</v>
      </c>
      <c r="U121" s="39">
        <f t="shared" si="47"/>
        <v>0</v>
      </c>
      <c r="V121" s="39">
        <f t="shared" si="47"/>
        <v>0</v>
      </c>
      <c r="W121" s="39">
        <f t="shared" si="47"/>
        <v>0</v>
      </c>
      <c r="X121" s="39">
        <f t="shared" si="47"/>
        <v>0</v>
      </c>
      <c r="Y121" s="39">
        <f t="shared" si="47"/>
        <v>0</v>
      </c>
      <c r="Z121" s="39">
        <f t="shared" si="47"/>
        <v>0</v>
      </c>
      <c r="AA121" s="39">
        <f t="shared" si="47"/>
        <v>0</v>
      </c>
      <c r="AB121" s="39">
        <f t="shared" si="47"/>
        <v>0</v>
      </c>
      <c r="AC121" s="39">
        <f t="shared" si="47"/>
        <v>0</v>
      </c>
      <c r="AD121" s="39">
        <f t="shared" si="47"/>
        <v>0</v>
      </c>
      <c r="AE121" s="39">
        <f t="shared" si="47"/>
        <v>0</v>
      </c>
      <c r="AF121" s="39">
        <f t="shared" si="47"/>
        <v>0</v>
      </c>
      <c r="AG121" s="39">
        <f t="shared" si="47"/>
        <v>0</v>
      </c>
      <c r="AH121" s="39">
        <f t="shared" si="47"/>
        <v>0</v>
      </c>
      <c r="AI121" s="39">
        <f t="shared" si="47"/>
        <v>0</v>
      </c>
      <c r="AJ121" s="39">
        <f t="shared" si="47"/>
        <v>0</v>
      </c>
      <c r="AK121" s="39">
        <f t="shared" si="47"/>
        <v>0</v>
      </c>
      <c r="AL121" s="39">
        <f t="shared" si="47"/>
        <v>0</v>
      </c>
      <c r="AM121" s="39">
        <f t="shared" si="47"/>
        <v>0</v>
      </c>
      <c r="AN121" s="39">
        <f t="shared" si="47"/>
        <v>0</v>
      </c>
    </row>
    <row r="122" spans="2:40" s="40" customFormat="1" x14ac:dyDescent="0.2">
      <c r="B122" s="17" t="s">
        <v>221</v>
      </c>
      <c r="C122" s="305" t="s">
        <v>16</v>
      </c>
      <c r="D122" s="207"/>
      <c r="E122" s="306"/>
      <c r="F122" s="307">
        <f t="shared" ref="F122:AN122" si="48">F117+F121</f>
        <v>0</v>
      </c>
      <c r="G122" s="307">
        <f t="shared" si="48"/>
        <v>0</v>
      </c>
      <c r="H122" s="307">
        <f t="shared" si="48"/>
        <v>0</v>
      </c>
      <c r="I122" s="307">
        <f t="shared" si="48"/>
        <v>0</v>
      </c>
      <c r="J122" s="307">
        <f t="shared" si="48"/>
        <v>0</v>
      </c>
      <c r="K122" s="307">
        <f t="shared" si="48"/>
        <v>0</v>
      </c>
      <c r="L122" s="307">
        <f t="shared" si="48"/>
        <v>0</v>
      </c>
      <c r="M122" s="307">
        <f t="shared" si="48"/>
        <v>0</v>
      </c>
      <c r="N122" s="307">
        <f t="shared" si="48"/>
        <v>0</v>
      </c>
      <c r="O122" s="307">
        <f t="shared" si="48"/>
        <v>0</v>
      </c>
      <c r="P122" s="307">
        <f t="shared" si="48"/>
        <v>0</v>
      </c>
      <c r="Q122" s="307">
        <f t="shared" si="48"/>
        <v>0</v>
      </c>
      <c r="R122" s="307">
        <f t="shared" si="48"/>
        <v>0</v>
      </c>
      <c r="S122" s="307">
        <f t="shared" si="48"/>
        <v>0</v>
      </c>
      <c r="T122" s="307">
        <f t="shared" si="48"/>
        <v>0</v>
      </c>
      <c r="U122" s="307">
        <f t="shared" si="48"/>
        <v>0</v>
      </c>
      <c r="V122" s="307">
        <f t="shared" si="48"/>
        <v>0</v>
      </c>
      <c r="W122" s="307">
        <f t="shared" si="48"/>
        <v>0</v>
      </c>
      <c r="X122" s="307">
        <f t="shared" si="48"/>
        <v>0</v>
      </c>
      <c r="Y122" s="307">
        <f t="shared" si="48"/>
        <v>0</v>
      </c>
      <c r="Z122" s="307">
        <f t="shared" si="48"/>
        <v>0</v>
      </c>
      <c r="AA122" s="307">
        <f t="shared" si="48"/>
        <v>0</v>
      </c>
      <c r="AB122" s="307">
        <f t="shared" si="48"/>
        <v>0</v>
      </c>
      <c r="AC122" s="307">
        <f t="shared" si="48"/>
        <v>0</v>
      </c>
      <c r="AD122" s="307">
        <f t="shared" si="48"/>
        <v>0</v>
      </c>
      <c r="AE122" s="307">
        <f t="shared" si="48"/>
        <v>0</v>
      </c>
      <c r="AF122" s="307">
        <f t="shared" si="48"/>
        <v>0</v>
      </c>
      <c r="AG122" s="307">
        <f t="shared" si="48"/>
        <v>0</v>
      </c>
      <c r="AH122" s="307">
        <f t="shared" si="48"/>
        <v>0</v>
      </c>
      <c r="AI122" s="307">
        <f t="shared" si="48"/>
        <v>0</v>
      </c>
      <c r="AJ122" s="307">
        <f t="shared" si="48"/>
        <v>0</v>
      </c>
      <c r="AK122" s="307">
        <f t="shared" si="48"/>
        <v>0</v>
      </c>
      <c r="AL122" s="307">
        <f t="shared" si="48"/>
        <v>0</v>
      </c>
      <c r="AM122" s="307">
        <f t="shared" si="48"/>
        <v>0</v>
      </c>
      <c r="AN122" s="307">
        <f t="shared" si="48"/>
        <v>0</v>
      </c>
    </row>
  </sheetData>
  <sheetProtection algorithmName="SHA-512" hashValue="Pd2OPjVIDBTmbHzYCz3hJJ0tAZLhksgdYhjvITQoGhaKkII0VaxZIeoMxMPz7JLkepsfz2hNGQMTrWuvFQ35mg==" saltValue="yj+Rx0OBfOBx1tnokYo1Zw==" spinCount="100000" sheet="1" objects="1" scenarios="1" formatRows="0"/>
  <mergeCells count="3">
    <mergeCell ref="G2:H2"/>
    <mergeCell ref="G3:H3"/>
    <mergeCell ref="K2:O3"/>
  </mergeCells>
  <phoneticPr fontId="3" type="noConversion"/>
  <pageMargins left="0.7" right="0.7" top="0.78740157499999996" bottom="0.78740157499999996" header="0.3" footer="0.3"/>
  <pageSetup paperSize="9" scale="95" fitToWidth="0" fitToHeight="0" orientation="landscape" horizontalDpi="0" verticalDpi="0" r:id="rId1"/>
  <colBreaks count="1" manualBreakCount="1">
    <brk id="10" max="118"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O E i F W e b + x x e m A A A A 9 g A A A B I A H A B D b 2 5 m a W c v U G F j a 2 F n Z S 5 4 b W w g o h g A K K A U A A A A A A A A A A A A A A A A A A A A A A A A A A A A h Y 9 L D o I w G I S v Q r q n D z D x k Z + y U H e S m J g Y t 0 2 p 0 A j F 0 G K 5 m w u P 5 B X E K O r O 5 c x 8 k 8 z c r z d I + 7 o K L q q 1 u j E J Y p i i Q B n Z 5 N o U C e r c M Z y h l M N W y J M o V D D A x i 5 6 q x N U O n d e E O K 9 x z 7 G T V u Q i F J G D t l m J 0 t V i 1 A b 6 4 S R C n 1 a + f 8 W 4 r B / j e E R Z v E E s + k c U y C j C Z k 2 X y A a 9 j 7 T H x O W X e W 6 V v F c h a s 1 k F E C e X / g D 1 B L A w Q U A A I A C A A 4 S I V 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E i F W S i K R 7 g O A A A A E Q A A A B M A H A B G b 3 J t d W x h c y 9 T Z W N 0 a W 9 u M S 5 t I K I Y A C i g F A A A A A A A A A A A A A A A A A A A A A A A A A A A A C t O T S 7 J z M 9 T C I b Q h t Y A U E s B A i 0 A F A A C A A g A O E i F W e b + x x e m A A A A 9 g A A A B I A A A A A A A A A A A A A A A A A A A A A A E N v b m Z p Z y 9 Q Y W N r Y W d l L n h t b F B L A Q I t A B Q A A g A I A D h I h V k P y u m r p A A A A O k A A A A T A A A A A A A A A A A A A A A A A P I A A A B b Q 2 9 u d G V u d F 9 U e X B l c 1 0 u e G 1 s U E s B A i 0 A F A A C A A g A O E i F W 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P c s c F t T 5 z F N q O 5 i d Y J G 2 p Q A A A A A A g A A A A A A E G Y A A A A B A A A g A A A A i 9 2 b D G V m U Q P r 8 s R Y L F v 5 C j / 4 U m N o a L p R 4 o a K 3 s 8 M H g U A A A A A D o A A A A A C A A A g A A A A g D R H b 4 1 w D 0 q k R G m g 6 U N O 5 V U 2 o L n h u R s / G k S v K K l U O w R Q A A A A C A Z 8 O 7 O 6 o B Z f t X d 0 n W 1 F 4 x Z B w t v O Z U V S c N N f O W B I 9 M b r p v 0 P R L W 6 b c V x p f J A 2 2 k 2 e Z m q Y D M U I q 1 s 3 y N t X m 1 S t 6 m S X D W / M m D b Q F s 5 x x 4 Q 3 Q 5 A A A A A V Z m 9 1 H j A x S l m 3 G b P 9 D 4 U s X U d Y X b f n D i S f V C a r d 0 S H B C b s N X p F z 7 V R b S b p n x e q 5 r d 1 K S d U J O r r 5 i P T r + E r Y A a o w = = < / D a t a M a s h u p > 
</file>

<file path=customXml/itemProps1.xml><?xml version="1.0" encoding="utf-8"?>
<ds:datastoreItem xmlns:ds="http://schemas.openxmlformats.org/officeDocument/2006/customXml" ds:itemID="{26655556-F190-4964-ADC4-F47FD0DEF45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9</vt:i4>
      </vt:variant>
    </vt:vector>
  </HeadingPairs>
  <TitlesOfParts>
    <vt:vector size="18" baseType="lpstr">
      <vt:lpstr>Admin</vt:lpstr>
      <vt:lpstr>Einführung</vt:lpstr>
      <vt:lpstr>Erläuterungen</vt:lpstr>
      <vt:lpstr>Freiblatt</vt:lpstr>
      <vt:lpstr>AHK</vt:lpstr>
      <vt:lpstr>Gebäude 1</vt:lpstr>
      <vt:lpstr>Gebäude 2</vt:lpstr>
      <vt:lpstr>Kapital &amp; Finanzierung</vt:lpstr>
      <vt:lpstr>Finanzplan</vt:lpstr>
      <vt:lpstr>AHK!Druckbereich</vt:lpstr>
      <vt:lpstr>Erläuterungen!Druckbereich</vt:lpstr>
      <vt:lpstr>eG</vt:lpstr>
      <vt:lpstr>Erbbaurecht___Szenario_1</vt:lpstr>
      <vt:lpstr>Frage</vt:lpstr>
      <vt:lpstr>Handelt_es_sich_um_ein__geplantes__Mietshäuser_Syndikatsprojekt?</vt:lpstr>
      <vt:lpstr>'Gebäude 2'!Jahr_des_Bezugs</vt:lpstr>
      <vt:lpstr>Jahr_des_Bezugs</vt:lpstr>
      <vt:lpstr>Nein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Döderlein</dc:creator>
  <cp:lastModifiedBy>Frank Döderlein</cp:lastModifiedBy>
  <cp:lastPrinted>2024-12-05T17:45:28Z</cp:lastPrinted>
  <dcterms:created xsi:type="dcterms:W3CDTF">2024-08-22T09:22:53Z</dcterms:created>
  <dcterms:modified xsi:type="dcterms:W3CDTF">2024-12-06T10:33:02Z</dcterms:modified>
</cp:coreProperties>
</file>